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99\ijk-1\工事部門\00　工事部門（社内用）\03　請求書データ\"/>
    </mc:Choice>
  </mc:AlternateContent>
  <bookViews>
    <workbookView xWindow="0" yWindow="0" windowWidth="20490" windowHeight="7155" tabRatio="931" activeTab="2"/>
  </bookViews>
  <sheets>
    <sheet name="更新履歴" sheetId="23" r:id="rId1"/>
    <sheet name="A票　1" sheetId="8" r:id="rId2"/>
    <sheet name="入力シート" sheetId="22" r:id="rId3"/>
    <sheet name="B票　1" sheetId="24" r:id="rId4"/>
    <sheet name="しゅん工届" sheetId="9" r:id="rId5"/>
    <sheet name="請負請書" sheetId="10" r:id="rId6"/>
    <sheet name="（様式２）工事完了調書①" sheetId="12" r:id="rId7"/>
    <sheet name="（様式２）工事完了調書②" sheetId="13" r:id="rId8"/>
    <sheet name="（様式２）工事完了調書③" sheetId="14" r:id="rId9"/>
    <sheet name="（様式２）工事完了調書④" sheetId="15" r:id="rId10"/>
    <sheet name="（様式２）工事完了調書⑤" sheetId="16" r:id="rId11"/>
    <sheet name="（様式２）工事完了調書⑥" sheetId="17" r:id="rId12"/>
    <sheet name="（様式２）工事完了調書⑦" sheetId="18" r:id="rId13"/>
    <sheet name="（様式２）工事完了調書⑧" sheetId="19" r:id="rId14"/>
    <sheet name="（様式２）工事完了調書⑨" sheetId="20" r:id="rId15"/>
    <sheet name="（様式２）工事完了調書⑩" sheetId="21" r:id="rId16"/>
  </sheets>
  <definedNames>
    <definedName name="_xlnm.Print_Area" localSheetId="6">'（様式２）工事完了調書①'!$A$1:$I$102</definedName>
    <definedName name="_xlnm.Print_Area" localSheetId="7">'（様式２）工事完了調書②'!$A$1:$I$92</definedName>
    <definedName name="_xlnm.Print_Area" localSheetId="8">'（様式２）工事完了調書③'!$A$1:$I$102</definedName>
    <definedName name="_xlnm.Print_Area" localSheetId="9">'（様式２）工事完了調書④'!$A$1:$I$102</definedName>
    <definedName name="_xlnm.Print_Area" localSheetId="10">'（様式２）工事完了調書⑤'!$A$1:$I$102</definedName>
    <definedName name="_xlnm.Print_Area" localSheetId="11">'（様式２）工事完了調書⑥'!$A$1:$I$102</definedName>
    <definedName name="_xlnm.Print_Area" localSheetId="12">'（様式２）工事完了調書⑦'!$A$1:$I$102</definedName>
    <definedName name="_xlnm.Print_Area" localSheetId="13">'（様式２）工事完了調書⑧'!$A$1:$I$102</definedName>
    <definedName name="_xlnm.Print_Area" localSheetId="14">'（様式２）工事完了調書⑨'!$A$1:$I$102</definedName>
    <definedName name="_xlnm.Print_Area" localSheetId="15">'（様式２）工事完了調書⑩'!$A$1:$I$102</definedName>
    <definedName name="_xlnm.Print_Area" localSheetId="1">'A票　1'!$A$1:$BR$47</definedName>
    <definedName name="_xlnm.Print_Area" localSheetId="3">'B票　1'!$A$1:$BR$47</definedName>
    <definedName name="_xlnm.Print_Area" localSheetId="4">しゅん工届!$A$1:$BQ$39</definedName>
    <definedName name="_xlnm.Print_Area" localSheetId="5">請負請書!$A$1:$BQ$36</definedName>
    <definedName name="_xlnm.Print_Area" localSheetId="2">入力シート!$A$1:$Y$49</definedName>
  </definedNames>
  <calcPr calcId="162913"/>
</workbook>
</file>

<file path=xl/calcChain.xml><?xml version="1.0" encoding="utf-8"?>
<calcChain xmlns="http://schemas.openxmlformats.org/spreadsheetml/2006/main">
  <c r="AW15" i="9" l="1"/>
  <c r="AW10" i="10" l="1"/>
  <c r="AW8" i="10"/>
  <c r="AW13" i="9"/>
  <c r="AT8" i="10" l="1"/>
  <c r="P101" i="13" l="1"/>
  <c r="N101" i="13"/>
  <c r="F101" i="13"/>
  <c r="D101" i="13"/>
  <c r="P97" i="13"/>
  <c r="N97" i="13"/>
  <c r="F97" i="13"/>
  <c r="D97" i="13"/>
  <c r="P101" i="14"/>
  <c r="N101" i="14"/>
  <c r="F101" i="14"/>
  <c r="D101" i="14"/>
  <c r="P97" i="14"/>
  <c r="N97" i="14"/>
  <c r="F97" i="14"/>
  <c r="D97" i="14"/>
  <c r="P101" i="15"/>
  <c r="N101" i="15"/>
  <c r="F101" i="15"/>
  <c r="D101" i="15"/>
  <c r="P97" i="15"/>
  <c r="N97" i="15"/>
  <c r="F97" i="15"/>
  <c r="D97" i="15"/>
  <c r="P101" i="16"/>
  <c r="N101" i="16"/>
  <c r="F101" i="16"/>
  <c r="D101" i="16"/>
  <c r="P97" i="16"/>
  <c r="N97" i="16"/>
  <c r="F97" i="16"/>
  <c r="D97" i="16"/>
  <c r="P101" i="17"/>
  <c r="N101" i="17"/>
  <c r="F101" i="17"/>
  <c r="D101" i="17"/>
  <c r="P97" i="17"/>
  <c r="N97" i="17"/>
  <c r="F97" i="17"/>
  <c r="D97" i="17"/>
  <c r="P101" i="18"/>
  <c r="N101" i="18"/>
  <c r="F101" i="18"/>
  <c r="D101" i="18"/>
  <c r="P97" i="18"/>
  <c r="N97" i="18"/>
  <c r="F97" i="18"/>
  <c r="D97" i="18"/>
  <c r="P101" i="19"/>
  <c r="N101" i="19"/>
  <c r="F101" i="19"/>
  <c r="D101" i="19"/>
  <c r="P97" i="19"/>
  <c r="N97" i="19"/>
  <c r="F97" i="19"/>
  <c r="D97" i="19"/>
  <c r="P101" i="20"/>
  <c r="N101" i="20"/>
  <c r="F101" i="20"/>
  <c r="D101" i="20"/>
  <c r="P97" i="20"/>
  <c r="N97" i="20"/>
  <c r="F97" i="20"/>
  <c r="D97" i="20"/>
  <c r="P101" i="21"/>
  <c r="N101" i="21"/>
  <c r="F101" i="21"/>
  <c r="D101" i="21"/>
  <c r="P97" i="21"/>
  <c r="N97" i="21"/>
  <c r="F97" i="21"/>
  <c r="D97" i="21"/>
  <c r="P101" i="12"/>
  <c r="N101" i="12"/>
  <c r="F101" i="12"/>
  <c r="D101" i="12"/>
  <c r="P97" i="12"/>
  <c r="N97" i="12"/>
  <c r="F97" i="12"/>
  <c r="D97" i="12"/>
  <c r="P91" i="12"/>
  <c r="N91" i="12"/>
  <c r="F91" i="12"/>
  <c r="D91" i="12"/>
  <c r="P87" i="12"/>
  <c r="N87" i="12"/>
  <c r="F87" i="12"/>
  <c r="D87" i="12"/>
  <c r="P91" i="14"/>
  <c r="N91" i="14"/>
  <c r="F91" i="14"/>
  <c r="D91" i="14"/>
  <c r="P87" i="14"/>
  <c r="N87" i="14"/>
  <c r="F87" i="14"/>
  <c r="D87" i="14"/>
  <c r="P91" i="15"/>
  <c r="N91" i="15"/>
  <c r="F91" i="15"/>
  <c r="D91" i="15"/>
  <c r="P87" i="15"/>
  <c r="N87" i="15"/>
  <c r="F87" i="15"/>
  <c r="D87" i="15"/>
  <c r="P91" i="16"/>
  <c r="N91" i="16"/>
  <c r="F91" i="16"/>
  <c r="D91" i="16"/>
  <c r="P87" i="16"/>
  <c r="N87" i="16"/>
  <c r="F87" i="16"/>
  <c r="D87" i="16"/>
  <c r="P91" i="17"/>
  <c r="N91" i="17"/>
  <c r="F91" i="17"/>
  <c r="D91" i="17"/>
  <c r="P87" i="17"/>
  <c r="N87" i="17"/>
  <c r="F87" i="17"/>
  <c r="D87" i="17"/>
  <c r="P91" i="18"/>
  <c r="N91" i="18"/>
  <c r="F91" i="18"/>
  <c r="D91" i="18"/>
  <c r="P87" i="18"/>
  <c r="N87" i="18"/>
  <c r="F87" i="18"/>
  <c r="D87" i="18"/>
  <c r="P91" i="19"/>
  <c r="N91" i="19"/>
  <c r="F91" i="19"/>
  <c r="D91" i="19"/>
  <c r="P87" i="19"/>
  <c r="N87" i="19"/>
  <c r="F87" i="19"/>
  <c r="D87" i="19"/>
  <c r="P91" i="20"/>
  <c r="N91" i="20"/>
  <c r="F91" i="20"/>
  <c r="D91" i="20"/>
  <c r="P87" i="20"/>
  <c r="N87" i="20"/>
  <c r="F87" i="20"/>
  <c r="D87" i="20"/>
  <c r="P91" i="21"/>
  <c r="N91" i="21"/>
  <c r="F91" i="21"/>
  <c r="D91" i="21"/>
  <c r="P87" i="21"/>
  <c r="N87" i="21"/>
  <c r="F87" i="21"/>
  <c r="D87" i="21"/>
  <c r="P91" i="13"/>
  <c r="N91" i="13"/>
  <c r="F91" i="13"/>
  <c r="D91" i="13"/>
  <c r="P87" i="13"/>
  <c r="N87" i="13"/>
  <c r="F87" i="13"/>
  <c r="D87" i="13"/>
  <c r="K43" i="22"/>
  <c r="DT47" i="24" l="1"/>
  <c r="AY35" i="24"/>
  <c r="CZ45" i="24" l="1"/>
  <c r="CZ43" i="24"/>
  <c r="CZ41" i="24"/>
  <c r="CZ39" i="24"/>
  <c r="CZ37" i="24"/>
  <c r="CZ35" i="24"/>
  <c r="CZ33" i="24"/>
  <c r="CZ31" i="24"/>
  <c r="CZ29" i="24"/>
  <c r="CZ27" i="24"/>
  <c r="AF45" i="24"/>
  <c r="AF43" i="24"/>
  <c r="AF41" i="24"/>
  <c r="AF39" i="24"/>
  <c r="AF37" i="24"/>
  <c r="AF35" i="24"/>
  <c r="AF33" i="24"/>
  <c r="AF31" i="24"/>
  <c r="AF29" i="24"/>
  <c r="AF27" i="24"/>
  <c r="CZ45" i="8"/>
  <c r="CZ43" i="8"/>
  <c r="CZ41" i="8"/>
  <c r="CZ39" i="8"/>
  <c r="CZ37" i="8"/>
  <c r="CZ35" i="8"/>
  <c r="CZ33" i="8"/>
  <c r="CZ31" i="8"/>
  <c r="CZ29" i="8"/>
  <c r="AF45" i="8"/>
  <c r="AF43" i="8"/>
  <c r="AF41" i="8"/>
  <c r="AF39" i="8"/>
  <c r="AF37" i="8"/>
  <c r="DG8" i="9" l="1"/>
  <c r="V44" i="22"/>
  <c r="V42" i="22"/>
  <c r="V40" i="22"/>
  <c r="V38" i="22"/>
  <c r="V36" i="22"/>
  <c r="V34" i="22"/>
  <c r="V32" i="22"/>
  <c r="V30" i="22"/>
  <c r="V28" i="22"/>
  <c r="V26" i="22"/>
  <c r="I44" i="22"/>
  <c r="I42" i="22"/>
  <c r="K41" i="22" s="1"/>
  <c r="I40" i="22"/>
  <c r="K39" i="22" s="1"/>
  <c r="I38" i="22"/>
  <c r="K37" i="22" s="1"/>
  <c r="I36" i="22"/>
  <c r="K35" i="22" s="1"/>
  <c r="I34" i="22"/>
  <c r="K33" i="22" s="1"/>
  <c r="I32" i="22"/>
  <c r="K31" i="22" s="1"/>
  <c r="I30" i="22"/>
  <c r="K29" i="22" s="1"/>
  <c r="I28" i="22"/>
  <c r="K27" i="22" s="1"/>
  <c r="I26" i="22"/>
  <c r="K25" i="22" s="1"/>
  <c r="X23" i="8" l="1"/>
  <c r="CZ27" i="8" l="1"/>
  <c r="AF35" i="8"/>
  <c r="AF33" i="8"/>
  <c r="AF31" i="8"/>
  <c r="AF29" i="8"/>
  <c r="AF27" i="8"/>
  <c r="DO15" i="9"/>
  <c r="DO13" i="9"/>
  <c r="DP23" i="8" l="1"/>
  <c r="EC21" i="8"/>
  <c r="CI16" i="10" s="1"/>
  <c r="EC21" i="24"/>
  <c r="DP23" i="24"/>
  <c r="X27" i="22"/>
  <c r="X43" i="22" l="1"/>
  <c r="X41" i="22"/>
  <c r="X39" i="22"/>
  <c r="X37" i="22"/>
  <c r="X35" i="22"/>
  <c r="X33" i="22"/>
  <c r="X31" i="22"/>
  <c r="X29" i="22"/>
  <c r="X25" i="22"/>
  <c r="DP21" i="24" l="1"/>
  <c r="DP21" i="8"/>
  <c r="CC46" i="24"/>
  <c r="I46" i="24"/>
  <c r="DT45" i="24"/>
  <c r="CC45" i="24"/>
  <c r="BX45" i="24"/>
  <c r="AY45" i="24"/>
  <c r="I45" i="24"/>
  <c r="D45" i="24"/>
  <c r="CC44" i="24"/>
  <c r="I44" i="24"/>
  <c r="DT43" i="24"/>
  <c r="CC43" i="24"/>
  <c r="BX43" i="24"/>
  <c r="AY43" i="24"/>
  <c r="I43" i="24"/>
  <c r="D43" i="24"/>
  <c r="CC42" i="24"/>
  <c r="I42" i="24"/>
  <c r="DT41" i="24"/>
  <c r="CC41" i="24"/>
  <c r="BX41" i="24"/>
  <c r="AY41" i="24"/>
  <c r="I41" i="24"/>
  <c r="D41" i="24"/>
  <c r="CC40" i="24"/>
  <c r="I40" i="24"/>
  <c r="DT39" i="24"/>
  <c r="CC39" i="24"/>
  <c r="BX39" i="24"/>
  <c r="AY39" i="24"/>
  <c r="I39" i="24"/>
  <c r="D39" i="24"/>
  <c r="CC38" i="24"/>
  <c r="I38" i="24"/>
  <c r="DT37" i="24"/>
  <c r="CC37" i="24"/>
  <c r="BX37" i="24"/>
  <c r="AY37" i="24"/>
  <c r="I37" i="24"/>
  <c r="D37" i="24"/>
  <c r="CC36" i="24"/>
  <c r="I36" i="24"/>
  <c r="DT35" i="24"/>
  <c r="CC35" i="24"/>
  <c r="BX35" i="24"/>
  <c r="I35" i="24"/>
  <c r="D35" i="24"/>
  <c r="CC34" i="24"/>
  <c r="I34" i="24"/>
  <c r="DT33" i="24"/>
  <c r="CC33" i="24"/>
  <c r="BX33" i="24"/>
  <c r="AY33" i="24"/>
  <c r="I33" i="24"/>
  <c r="D33" i="24"/>
  <c r="CC32" i="24"/>
  <c r="I32" i="24"/>
  <c r="DT31" i="24"/>
  <c r="CC31" i="24"/>
  <c r="BX31" i="24"/>
  <c r="AY31" i="24"/>
  <c r="I31" i="24"/>
  <c r="D31" i="24"/>
  <c r="CC30" i="24"/>
  <c r="I30" i="24"/>
  <c r="DT29" i="24"/>
  <c r="CC29" i="24"/>
  <c r="BX29" i="24"/>
  <c r="AY29" i="24"/>
  <c r="I29" i="24"/>
  <c r="D29" i="24"/>
  <c r="CC28" i="24"/>
  <c r="I28" i="24"/>
  <c r="DT27" i="24"/>
  <c r="CC27" i="24"/>
  <c r="BX27" i="24"/>
  <c r="AY27" i="24"/>
  <c r="I27" i="24"/>
  <c r="D27" i="24"/>
  <c r="CN23" i="24"/>
  <c r="AV23" i="24"/>
  <c r="X23" i="24"/>
  <c r="CK21" i="24"/>
  <c r="R21" i="24"/>
  <c r="BV19" i="24"/>
  <c r="B19" i="24"/>
  <c r="BV17" i="24"/>
  <c r="B17" i="24"/>
  <c r="EI15" i="24"/>
  <c r="EF15" i="24"/>
  <c r="EC15" i="24"/>
  <c r="DZ15" i="24"/>
  <c r="DW15" i="24"/>
  <c r="DT15" i="24"/>
  <c r="DQ15" i="24"/>
  <c r="BO15" i="24"/>
  <c r="BL15" i="24"/>
  <c r="BI15" i="24"/>
  <c r="BF15" i="24"/>
  <c r="BC15" i="24"/>
  <c r="AZ15" i="24"/>
  <c r="AW15" i="24"/>
  <c r="DQ13" i="24"/>
  <c r="AW13" i="24"/>
  <c r="EK12" i="24"/>
  <c r="EJ12" i="24"/>
  <c r="EI12" i="24"/>
  <c r="EH12" i="24"/>
  <c r="BV12" i="24"/>
  <c r="BQ12" i="24"/>
  <c r="BP12" i="24"/>
  <c r="BO12" i="24"/>
  <c r="BN12" i="24"/>
  <c r="B12" i="24"/>
  <c r="EK11" i="24"/>
  <c r="EJ11" i="24"/>
  <c r="EI11" i="24"/>
  <c r="EH11" i="24"/>
  <c r="EB11" i="24"/>
  <c r="DX11" i="24"/>
  <c r="DQ11" i="24"/>
  <c r="BQ11" i="24"/>
  <c r="BP11" i="24"/>
  <c r="BO11" i="24"/>
  <c r="BN11" i="24"/>
  <c r="BH11" i="24"/>
  <c r="BD11" i="24"/>
  <c r="AW11" i="24"/>
  <c r="EH11" i="8"/>
  <c r="EB11" i="8"/>
  <c r="DX11" i="8"/>
  <c r="DQ11" i="8"/>
  <c r="EK12" i="8"/>
  <c r="EJ12" i="8"/>
  <c r="EI12" i="8"/>
  <c r="EH12" i="8"/>
  <c r="EK11" i="8"/>
  <c r="EJ11" i="8"/>
  <c r="EI11" i="8"/>
  <c r="CN23" i="8"/>
  <c r="CK21" i="8"/>
  <c r="AV23" i="8"/>
  <c r="BN11" i="8"/>
  <c r="BQ12" i="8"/>
  <c r="BP12" i="8"/>
  <c r="BO12" i="8"/>
  <c r="BN12" i="8"/>
  <c r="BQ11" i="8"/>
  <c r="BP11" i="8"/>
  <c r="BO11" i="8"/>
  <c r="AY47" i="24" l="1"/>
  <c r="AW18" i="24" s="1"/>
  <c r="BI21" i="24"/>
  <c r="AV21" i="8"/>
  <c r="AV21" i="24"/>
  <c r="BI21" i="8"/>
  <c r="Q16" i="10" s="1"/>
  <c r="DR18" i="24"/>
  <c r="B5" i="12"/>
  <c r="B6" i="14" l="1"/>
  <c r="B6" i="21"/>
  <c r="B6" i="13"/>
  <c r="D81" i="14" l="1"/>
  <c r="D81" i="15"/>
  <c r="D81" i="16"/>
  <c r="D81" i="17"/>
  <c r="D81" i="18"/>
  <c r="D81" i="19"/>
  <c r="D81" i="20"/>
  <c r="D81" i="21"/>
  <c r="D81" i="13"/>
  <c r="D77" i="14"/>
  <c r="D77" i="15"/>
  <c r="D77" i="16"/>
  <c r="D77" i="17"/>
  <c r="D77" i="18"/>
  <c r="D77" i="19"/>
  <c r="D77" i="20"/>
  <c r="D77" i="21"/>
  <c r="D77" i="13"/>
  <c r="D71" i="14"/>
  <c r="D71" i="15"/>
  <c r="D71" i="16"/>
  <c r="D71" i="17"/>
  <c r="D71" i="18"/>
  <c r="D71" i="19"/>
  <c r="D71" i="20"/>
  <c r="D71" i="21"/>
  <c r="D71" i="13"/>
  <c r="D67" i="14"/>
  <c r="D67" i="15"/>
  <c r="D67" i="16"/>
  <c r="D67" i="17"/>
  <c r="D67" i="18"/>
  <c r="D67" i="19"/>
  <c r="D67" i="20"/>
  <c r="D67" i="21"/>
  <c r="D67" i="13"/>
  <c r="D61" i="14"/>
  <c r="D61" i="15"/>
  <c r="D61" i="16"/>
  <c r="D61" i="17"/>
  <c r="D61" i="18"/>
  <c r="D61" i="19"/>
  <c r="D61" i="20"/>
  <c r="D61" i="21"/>
  <c r="D61" i="13"/>
  <c r="D57" i="14"/>
  <c r="D57" i="15"/>
  <c r="D57" i="16"/>
  <c r="D57" i="17"/>
  <c r="D57" i="18"/>
  <c r="D57" i="19"/>
  <c r="D57" i="20"/>
  <c r="D57" i="21"/>
  <c r="D57" i="13"/>
  <c r="D81" i="12"/>
  <c r="D77" i="12"/>
  <c r="D71" i="12"/>
  <c r="D67" i="12"/>
  <c r="D61" i="12"/>
  <c r="D57" i="12"/>
  <c r="F61" i="21"/>
  <c r="F61" i="20"/>
  <c r="N81" i="21" l="1"/>
  <c r="N77" i="21"/>
  <c r="N71" i="21"/>
  <c r="N67" i="21"/>
  <c r="N61" i="21"/>
  <c r="N57" i="21"/>
  <c r="N81" i="20"/>
  <c r="N77" i="20"/>
  <c r="N71" i="20"/>
  <c r="N67" i="20"/>
  <c r="N61" i="20"/>
  <c r="N57" i="20"/>
  <c r="N81" i="19"/>
  <c r="N77" i="19"/>
  <c r="N71" i="19"/>
  <c r="N67" i="19"/>
  <c r="N61" i="19"/>
  <c r="N57" i="19"/>
  <c r="N81" i="18"/>
  <c r="N77" i="18"/>
  <c r="N71" i="18"/>
  <c r="N67" i="18"/>
  <c r="N61" i="18"/>
  <c r="N57" i="18"/>
  <c r="N81" i="17"/>
  <c r="N77" i="17"/>
  <c r="N71" i="17"/>
  <c r="N67" i="17"/>
  <c r="N61" i="17"/>
  <c r="N57" i="17"/>
  <c r="N81" i="16"/>
  <c r="N77" i="16"/>
  <c r="N71" i="16"/>
  <c r="N67" i="16"/>
  <c r="N61" i="16"/>
  <c r="N57" i="16"/>
  <c r="N81" i="15"/>
  <c r="N77" i="15"/>
  <c r="N71" i="15"/>
  <c r="N67" i="15"/>
  <c r="N61" i="15"/>
  <c r="N57" i="15"/>
  <c r="N81" i="14"/>
  <c r="N77" i="14"/>
  <c r="N71" i="14"/>
  <c r="N67" i="14"/>
  <c r="N61" i="14"/>
  <c r="N57" i="14"/>
  <c r="N81" i="13"/>
  <c r="N77" i="13"/>
  <c r="N71" i="13"/>
  <c r="N67" i="13"/>
  <c r="N61" i="13"/>
  <c r="N57" i="13"/>
  <c r="N81" i="12"/>
  <c r="N71" i="12"/>
  <c r="N77" i="12"/>
  <c r="N67" i="12"/>
  <c r="N61" i="12"/>
  <c r="N57" i="12"/>
  <c r="P81" i="12" l="1"/>
  <c r="P77" i="12"/>
  <c r="P71" i="12"/>
  <c r="P67" i="12"/>
  <c r="P57" i="12"/>
  <c r="P81" i="13"/>
  <c r="P77" i="13"/>
  <c r="P71" i="13"/>
  <c r="P67" i="13"/>
  <c r="P61" i="13"/>
  <c r="P57" i="13"/>
  <c r="P81" i="14"/>
  <c r="P77" i="14"/>
  <c r="P71" i="14"/>
  <c r="P67" i="14"/>
  <c r="P61" i="14"/>
  <c r="P57" i="14"/>
  <c r="P81" i="15"/>
  <c r="P77" i="15"/>
  <c r="P71" i="15"/>
  <c r="P67" i="15"/>
  <c r="P61" i="15"/>
  <c r="P57" i="15"/>
  <c r="P81" i="16"/>
  <c r="P77" i="16"/>
  <c r="P71" i="16"/>
  <c r="P67" i="16"/>
  <c r="P57" i="16"/>
  <c r="P81" i="18"/>
  <c r="P81" i="17"/>
  <c r="P77" i="17"/>
  <c r="P71" i="17"/>
  <c r="P67" i="17"/>
  <c r="P61" i="17"/>
  <c r="P77" i="18"/>
  <c r="P71" i="18"/>
  <c r="P67" i="18"/>
  <c r="P61" i="18"/>
  <c r="P81" i="20"/>
  <c r="P77" i="20"/>
  <c r="P71" i="20"/>
  <c r="P67" i="20"/>
  <c r="P61" i="20"/>
  <c r="P81" i="21"/>
  <c r="P77" i="21"/>
  <c r="P71" i="21"/>
  <c r="P67" i="21"/>
  <c r="P57" i="21"/>
  <c r="F81" i="21" l="1"/>
  <c r="F71" i="21"/>
  <c r="F77" i="21"/>
  <c r="F67" i="21"/>
  <c r="F71" i="20"/>
  <c r="F81" i="20"/>
  <c r="F77" i="20"/>
  <c r="F67" i="20"/>
  <c r="P81" i="19"/>
  <c r="F81" i="19"/>
  <c r="P77" i="19"/>
  <c r="F77" i="19"/>
  <c r="P71" i="19"/>
  <c r="F71" i="19"/>
  <c r="P67" i="19"/>
  <c r="F67" i="19"/>
  <c r="F81" i="18"/>
  <c r="F77" i="18"/>
  <c r="F71" i="18"/>
  <c r="F67" i="18"/>
  <c r="F81" i="17"/>
  <c r="F77" i="17"/>
  <c r="F71" i="17"/>
  <c r="F67" i="17"/>
  <c r="F81" i="16"/>
  <c r="F77" i="16"/>
  <c r="F71" i="16"/>
  <c r="F67" i="16"/>
  <c r="F81" i="15"/>
  <c r="F77" i="15"/>
  <c r="F71" i="15"/>
  <c r="F67" i="15"/>
  <c r="F81" i="14"/>
  <c r="F77" i="14"/>
  <c r="F71" i="14"/>
  <c r="F67" i="14"/>
  <c r="F81" i="13"/>
  <c r="F77" i="13"/>
  <c r="F71" i="13"/>
  <c r="F67" i="13"/>
  <c r="F81" i="12"/>
  <c r="F77" i="12"/>
  <c r="F71" i="12"/>
  <c r="F67" i="12"/>
  <c r="P61" i="21" l="1"/>
  <c r="P57" i="20"/>
  <c r="P61" i="19"/>
  <c r="P57" i="19"/>
  <c r="P57" i="18"/>
  <c r="P57" i="17"/>
  <c r="P61" i="16"/>
  <c r="L51" i="21"/>
  <c r="L51" i="20"/>
  <c r="L51" i="19"/>
  <c r="L51" i="18"/>
  <c r="L51" i="17"/>
  <c r="L51" i="16"/>
  <c r="L51" i="15"/>
  <c r="L51" i="14"/>
  <c r="L51" i="13"/>
  <c r="L6" i="21"/>
  <c r="L6" i="20"/>
  <c r="L6" i="19"/>
  <c r="L6" i="18"/>
  <c r="L6" i="17"/>
  <c r="L6" i="16"/>
  <c r="L6" i="15"/>
  <c r="L6" i="14"/>
  <c r="L6" i="13"/>
  <c r="L6" i="12"/>
  <c r="Q5" i="13"/>
  <c r="Q5" i="14"/>
  <c r="Q5" i="15"/>
  <c r="Q5" i="16"/>
  <c r="Q5" i="17"/>
  <c r="Q5" i="18"/>
  <c r="Q5" i="19"/>
  <c r="Q5" i="20"/>
  <c r="Q5" i="21"/>
  <c r="M5" i="21"/>
  <c r="L5" i="21"/>
  <c r="K5" i="21"/>
  <c r="M5" i="20"/>
  <c r="L5" i="20"/>
  <c r="K5" i="20"/>
  <c r="M5" i="19"/>
  <c r="L5" i="19"/>
  <c r="K5" i="19"/>
  <c r="M5" i="18"/>
  <c r="L5" i="18"/>
  <c r="K5" i="18"/>
  <c r="M5" i="17"/>
  <c r="L5" i="17"/>
  <c r="K5" i="17"/>
  <c r="M5" i="16"/>
  <c r="L5" i="16"/>
  <c r="K5" i="16"/>
  <c r="M5" i="15"/>
  <c r="L5" i="15"/>
  <c r="K5" i="15"/>
  <c r="M5" i="14"/>
  <c r="L5" i="14"/>
  <c r="K5" i="14"/>
  <c r="R3" i="21"/>
  <c r="R3" i="20"/>
  <c r="R3" i="19"/>
  <c r="R3" i="18"/>
  <c r="R3" i="17"/>
  <c r="R3" i="16"/>
  <c r="R3" i="15"/>
  <c r="R3" i="14"/>
  <c r="M5" i="13"/>
  <c r="L5" i="13"/>
  <c r="K5" i="13"/>
  <c r="R3" i="13"/>
  <c r="P61" i="12"/>
  <c r="CC27" i="8"/>
  <c r="L51" i="12"/>
  <c r="DB26" i="9"/>
  <c r="DG33" i="10"/>
  <c r="Q5" i="12"/>
  <c r="M5" i="12"/>
  <c r="L5" i="12"/>
  <c r="K5" i="12"/>
  <c r="R3" i="12"/>
  <c r="DG34" i="10"/>
  <c r="DG10" i="9"/>
  <c r="DG9" i="9"/>
  <c r="DG32" i="10"/>
  <c r="BT10" i="10"/>
  <c r="DO10" i="10"/>
  <c r="DO8" i="10"/>
  <c r="BT8" i="10"/>
  <c r="BT13" i="9"/>
  <c r="BT36" i="9"/>
  <c r="AJ26" i="9"/>
  <c r="BT15" i="9"/>
  <c r="BV19" i="8"/>
  <c r="BV17" i="8"/>
  <c r="B12" i="8"/>
  <c r="AO8" i="9"/>
  <c r="DR15" i="9" l="1"/>
  <c r="DL15" i="9"/>
  <c r="DL8" i="10"/>
  <c r="DR8" i="10"/>
  <c r="DR10" i="10"/>
  <c r="DL10" i="10"/>
  <c r="DR13" i="9"/>
  <c r="DL13" i="9"/>
  <c r="DT45" i="8"/>
  <c r="DT43" i="8"/>
  <c r="DT41" i="8"/>
  <c r="DT39" i="8"/>
  <c r="DT37" i="8"/>
  <c r="DT35" i="8"/>
  <c r="DT33" i="8"/>
  <c r="DT31" i="8"/>
  <c r="DT29" i="8"/>
  <c r="DT27" i="8"/>
  <c r="CC46" i="8"/>
  <c r="CC45" i="8"/>
  <c r="CC44" i="8"/>
  <c r="CC43" i="8"/>
  <c r="CC42" i="8"/>
  <c r="CC41" i="8"/>
  <c r="CC40" i="8"/>
  <c r="CC39" i="8"/>
  <c r="CC38" i="8"/>
  <c r="CC37" i="8"/>
  <c r="CC36" i="8"/>
  <c r="CC35" i="8"/>
  <c r="CC34" i="8"/>
  <c r="CC33" i="8"/>
  <c r="CC32" i="8"/>
  <c r="CC31" i="8"/>
  <c r="CC30" i="8"/>
  <c r="CC29" i="8"/>
  <c r="CC28" i="8"/>
  <c r="BX45" i="8"/>
  <c r="BX43" i="8"/>
  <c r="BX41" i="8"/>
  <c r="BX39" i="8"/>
  <c r="BX37" i="8"/>
  <c r="BX35" i="8"/>
  <c r="BX33" i="8"/>
  <c r="BX31" i="8"/>
  <c r="BX29" i="8"/>
  <c r="BX27" i="8"/>
  <c r="EI15" i="8"/>
  <c r="EF15" i="8"/>
  <c r="EC15" i="8"/>
  <c r="DZ15" i="8"/>
  <c r="DW15" i="8"/>
  <c r="DT15" i="8"/>
  <c r="DQ15" i="8"/>
  <c r="DQ13" i="8"/>
  <c r="BV12" i="8"/>
  <c r="AW13" i="8"/>
  <c r="AW11" i="8"/>
  <c r="F57" i="21"/>
  <c r="F57" i="20"/>
  <c r="F61" i="19"/>
  <c r="F57" i="19"/>
  <c r="F61" i="18"/>
  <c r="F57" i="18"/>
  <c r="F61" i="17"/>
  <c r="F57" i="17"/>
  <c r="F61" i="16"/>
  <c r="F57" i="16"/>
  <c r="F61" i="15"/>
  <c r="F57" i="15"/>
  <c r="F61" i="14"/>
  <c r="F57" i="14"/>
  <c r="F61" i="13"/>
  <c r="F57" i="13"/>
  <c r="G5" i="21"/>
  <c r="C5" i="21"/>
  <c r="B5" i="21"/>
  <c r="A5" i="21"/>
  <c r="H3" i="21"/>
  <c r="G5" i="20"/>
  <c r="C5" i="20"/>
  <c r="B5" i="20"/>
  <c r="A5" i="20"/>
  <c r="H3" i="20"/>
  <c r="G5" i="19"/>
  <c r="C5" i="19"/>
  <c r="B5" i="19"/>
  <c r="A5" i="19"/>
  <c r="H3" i="19"/>
  <c r="G5" i="18"/>
  <c r="C5" i="18"/>
  <c r="B5" i="18"/>
  <c r="A5" i="18"/>
  <c r="H3" i="18"/>
  <c r="G5" i="17"/>
  <c r="C5" i="17"/>
  <c r="B5" i="17"/>
  <c r="A5" i="17"/>
  <c r="H3" i="17"/>
  <c r="G5" i="16"/>
  <c r="C5" i="16"/>
  <c r="B5" i="16"/>
  <c r="A5" i="16"/>
  <c r="H3" i="16"/>
  <c r="G5" i="15"/>
  <c r="C5" i="15"/>
  <c r="B5" i="15"/>
  <c r="A5" i="15"/>
  <c r="H3" i="15"/>
  <c r="G5" i="14"/>
  <c r="C5" i="14"/>
  <c r="B5" i="14"/>
  <c r="A5" i="14"/>
  <c r="H3" i="14"/>
  <c r="B51" i="21"/>
  <c r="B51" i="20"/>
  <c r="B6" i="20"/>
  <c r="B51" i="19"/>
  <c r="B6" i="19"/>
  <c r="B51" i="18"/>
  <c r="B6" i="18"/>
  <c r="B51" i="17"/>
  <c r="B6" i="17"/>
  <c r="B51" i="16"/>
  <c r="B6" i="16"/>
  <c r="B51" i="15"/>
  <c r="B6" i="15"/>
  <c r="B51" i="14"/>
  <c r="G5" i="13"/>
  <c r="C5" i="13"/>
  <c r="B5" i="13"/>
  <c r="A5" i="13"/>
  <c r="H3" i="13"/>
  <c r="B51" i="13"/>
  <c r="B6" i="12"/>
  <c r="F61" i="12"/>
  <c r="F57" i="12"/>
  <c r="B51" i="12"/>
  <c r="H3" i="12"/>
  <c r="G5" i="12"/>
  <c r="C5" i="12"/>
  <c r="A5" i="12"/>
  <c r="AO34" i="10"/>
  <c r="AO10" i="9"/>
  <c r="AO33" i="10"/>
  <c r="AO9" i="9"/>
  <c r="AO32" i="10"/>
  <c r="B13" i="9"/>
  <c r="I28" i="8"/>
  <c r="B15" i="9"/>
  <c r="I27" i="8"/>
  <c r="B19" i="8"/>
  <c r="B17" i="8"/>
  <c r="B36" i="9"/>
  <c r="AY29" i="8"/>
  <c r="AY31" i="8"/>
  <c r="AY33" i="8"/>
  <c r="AY35" i="8"/>
  <c r="AY37" i="8"/>
  <c r="AY39" i="8"/>
  <c r="AY41" i="8"/>
  <c r="AY43" i="8"/>
  <c r="AY45" i="8"/>
  <c r="AY27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D27" i="8"/>
  <c r="D29" i="8"/>
  <c r="D31" i="8"/>
  <c r="D33" i="8"/>
  <c r="D35" i="8"/>
  <c r="D37" i="8"/>
  <c r="D39" i="8"/>
  <c r="D41" i="8"/>
  <c r="D43" i="8"/>
  <c r="D45" i="8"/>
  <c r="BO15" i="8"/>
  <c r="BL15" i="8"/>
  <c r="BI15" i="8"/>
  <c r="BF15" i="8"/>
  <c r="BC15" i="8"/>
  <c r="AZ15" i="8"/>
  <c r="AW15" i="8"/>
  <c r="BH11" i="8"/>
  <c r="BD11" i="8"/>
  <c r="R21" i="8"/>
  <c r="AY47" i="8" l="1"/>
  <c r="AW18" i="8" s="1"/>
  <c r="B8" i="10"/>
  <c r="DT47" i="8"/>
  <c r="BT23" i="9" s="1"/>
  <c r="B10" i="10"/>
  <c r="AZ13" i="9"/>
  <c r="DR18" i="8" l="1"/>
  <c r="BT17" i="9"/>
  <c r="BT14" i="10"/>
  <c r="AT10" i="10"/>
  <c r="AZ10" i="10"/>
  <c r="AZ8" i="10"/>
  <c r="AZ15" i="9"/>
  <c r="AT15" i="9"/>
  <c r="AT13" i="9"/>
  <c r="B14" i="10" l="1"/>
  <c r="B17" i="9" l="1"/>
  <c r="B23" i="9"/>
</calcChain>
</file>

<file path=xl/comments1.xml><?xml version="1.0" encoding="utf-8"?>
<comments xmlns="http://schemas.openxmlformats.org/spreadsheetml/2006/main">
  <authors>
    <author>rie-saito</author>
  </authors>
  <commentList>
    <comment ref="S16" authorId="0" shapeId="0">
      <text>
        <r>
          <rPr>
            <sz val="11"/>
            <color indexed="81"/>
            <rFont val="MS P ゴシック"/>
            <family val="3"/>
            <charset val="128"/>
          </rPr>
          <t>プルダウンで選択して下さい。</t>
        </r>
      </text>
    </comment>
    <comment ref="V16" authorId="0" shapeId="0">
      <text>
        <r>
          <rPr>
            <sz val="11"/>
            <color indexed="81"/>
            <rFont val="MS P ゴシック"/>
            <family val="3"/>
            <charset val="128"/>
          </rPr>
          <t>プルダウンで選択して下さい。</t>
        </r>
      </text>
    </comment>
    <comment ref="Q18" authorId="0" shapeId="0">
      <text>
        <r>
          <rPr>
            <sz val="11"/>
            <color indexed="81"/>
            <rFont val="MS P ゴシック"/>
            <family val="3"/>
            <charset val="128"/>
          </rPr>
          <t>プルダウンで選択して下さい。</t>
        </r>
      </text>
    </comment>
    <comment ref="O20" authorId="0" shapeId="0">
      <text>
        <r>
          <rPr>
            <sz val="11"/>
            <color indexed="81"/>
            <rFont val="MS P ゴシック"/>
            <family val="3"/>
            <charset val="128"/>
          </rPr>
          <t>左寄せで入力。</t>
        </r>
      </text>
    </comment>
    <comment ref="U23" authorId="0" shapeId="0">
      <text>
        <r>
          <rPr>
            <sz val="11"/>
            <color indexed="81"/>
            <rFont val="MS P ゴシック"/>
            <family val="3"/>
            <charset val="128"/>
          </rPr>
          <t>プルダウンで選択して下さい。</t>
        </r>
      </text>
    </comment>
  </commentList>
</comments>
</file>

<file path=xl/comments10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11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2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9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9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3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4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5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6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7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8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comments9.xml><?xml version="1.0" encoding="utf-8"?>
<comments xmlns="http://schemas.openxmlformats.org/spreadsheetml/2006/main">
  <authors>
    <author>koichi-ooyama</author>
  </authors>
  <commentList>
    <comment ref="A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工事実施会社の確認者
</t>
        </r>
      </text>
    </comment>
    <comment ref="B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5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6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77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B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L81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</t>
        </r>
      </text>
    </comment>
  </commentList>
</comments>
</file>

<file path=xl/sharedStrings.xml><?xml version="1.0" encoding="utf-8"?>
<sst xmlns="http://schemas.openxmlformats.org/spreadsheetml/2006/main" count="2136" uniqueCount="249">
  <si>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</si>
  <si>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</si>
  <si>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</si>
  <si>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　下記のとおり請求いたします。</t>
    <rPh sb="2" eb="4">
      <t>カキ</t>
    </rPh>
    <rPh sb="8" eb="10">
      <t>セイキュウ</t>
    </rPh>
    <phoneticPr fontId="5"/>
  </si>
  <si>
    <t>債権者住所</t>
    <rPh sb="0" eb="3">
      <t>サイケンシャ</t>
    </rPh>
    <rPh sb="3" eb="5">
      <t>ジュウショ</t>
    </rPh>
    <phoneticPr fontId="5"/>
  </si>
  <si>
    <t>預金種別</t>
    <rPh sb="0" eb="2">
      <t>ヨキン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</si>
  <si>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</si>
  <si>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</si>
  <si>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</si>
  <si>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氏　名</t>
    <rPh sb="0" eb="1">
      <t>シ</t>
    </rPh>
    <rPh sb="2" eb="3">
      <t>メイ</t>
    </rPh>
    <phoneticPr fontId="5"/>
  </si>
  <si>
    <t>ＴＥＬ</t>
    <phoneticPr fontId="5"/>
  </si>
  <si>
    <t>NO</t>
    <phoneticPr fontId="5"/>
  </si>
  <si>
    <t>合計</t>
    <rPh sb="0" eb="2">
      <t>ゴウケイ</t>
    </rPh>
    <phoneticPr fontId="5"/>
  </si>
  <si>
    <t>Ⓑ</t>
    <phoneticPr fontId="5"/>
  </si>
  <si>
    <t xml:space="preserve">納　品　兼　請　求　書
</t>
    <rPh sb="0" eb="1">
      <t>オサム</t>
    </rPh>
    <rPh sb="2" eb="3">
      <t>シナ</t>
    </rPh>
    <rPh sb="4" eb="5">
      <t>ケン</t>
    </rPh>
    <rPh sb="6" eb="7">
      <t>ショウ</t>
    </rPh>
    <rPh sb="8" eb="9">
      <t>モトム</t>
    </rPh>
    <rPh sb="10" eb="11">
      <t>ショ</t>
    </rPh>
    <phoneticPr fontId="5"/>
  </si>
  <si>
    <t>㊞</t>
    <phoneticPr fontId="5"/>
  </si>
  <si>
    <r>
      <t>金　　　額</t>
    </r>
    <r>
      <rPr>
        <sz val="8"/>
        <rFont val="ＭＳ 明朝"/>
        <family val="1"/>
        <charset val="128"/>
      </rPr>
      <t>（消費税含む）</t>
    </r>
    <rPh sb="0" eb="1">
      <t>キン</t>
    </rPh>
    <rPh sb="4" eb="5">
      <t>ガク</t>
    </rPh>
    <rPh sb="6" eb="8">
      <t>ショウヒ</t>
    </rPh>
    <rPh sb="8" eb="9">
      <t>ゼイ</t>
    </rPh>
    <rPh sb="9" eb="10">
      <t>フク</t>
    </rPh>
    <phoneticPr fontId="5"/>
  </si>
  <si>
    <r>
      <t xml:space="preserve">納　品　兼　請　求　書
</t>
    </r>
    <r>
      <rPr>
        <sz val="12"/>
        <rFont val="ＭＳ 明朝"/>
        <family val="1"/>
        <charset val="128"/>
      </rPr>
      <t>（　債　権　者　控　）</t>
    </r>
    <rPh sb="0" eb="1">
      <t>オサム</t>
    </rPh>
    <rPh sb="2" eb="3">
      <t>シナ</t>
    </rPh>
    <rPh sb="4" eb="5">
      <t>ケン</t>
    </rPh>
    <rPh sb="6" eb="7">
      <t>ショウ</t>
    </rPh>
    <rPh sb="8" eb="9">
      <t>モトム</t>
    </rPh>
    <rPh sb="10" eb="11">
      <t>ショ</t>
    </rPh>
    <rPh sb="14" eb="15">
      <t>サイ</t>
    </rPh>
    <rPh sb="16" eb="17">
      <t>ケン</t>
    </rPh>
    <rPh sb="18" eb="19">
      <t>シャ</t>
    </rPh>
    <rPh sb="20" eb="21">
      <t>ヒカ</t>
    </rPh>
    <phoneticPr fontId="5"/>
  </si>
  <si>
    <t>発注番号</t>
    <rPh sb="0" eb="2">
      <t>ハッチュウ</t>
    </rPh>
    <rPh sb="2" eb="4">
      <t>バンゴウ</t>
    </rPh>
    <phoneticPr fontId="5"/>
  </si>
  <si>
    <t>発注日～完了日</t>
    <rPh sb="0" eb="2">
      <t>ハッチュウ</t>
    </rPh>
    <rPh sb="2" eb="3">
      <t>ヒ</t>
    </rPh>
    <rPh sb="4" eb="6">
      <t>カンリョウ</t>
    </rPh>
    <rPh sb="6" eb="7">
      <t>ヒ</t>
    </rPh>
    <phoneticPr fontId="5"/>
  </si>
  <si>
    <t>品名　・　工事名</t>
    <rPh sb="0" eb="2">
      <t>ヒンメイ</t>
    </rPh>
    <rPh sb="5" eb="7">
      <t>コウジ</t>
    </rPh>
    <rPh sb="7" eb="8">
      <t>メイ</t>
    </rPh>
    <phoneticPr fontId="5"/>
  </si>
  <si>
    <t>区分</t>
    <rPh sb="0" eb="2">
      <t>クブン</t>
    </rPh>
    <phoneticPr fontId="5"/>
  </si>
  <si>
    <t>Ⓐ</t>
    <phoneticPr fontId="5"/>
  </si>
  <si>
    <t>令和</t>
    <rPh sb="0" eb="2">
      <t>レイワ</t>
    </rPh>
    <phoneticPr fontId="5"/>
  </si>
  <si>
    <t>通常</t>
    <rPh sb="0" eb="2">
      <t>ツウジョウ</t>
    </rPh>
    <phoneticPr fontId="13"/>
  </si>
  <si>
    <t>初期</t>
    <rPh sb="0" eb="2">
      <t>ショキ</t>
    </rPh>
    <phoneticPr fontId="13"/>
  </si>
  <si>
    <t>緊急</t>
    <rPh sb="0" eb="2">
      <t>キンキュウ</t>
    </rPh>
    <phoneticPr fontId="13"/>
  </si>
  <si>
    <t>退去</t>
    <rPh sb="0" eb="2">
      <t>タイキョ</t>
    </rPh>
    <phoneticPr fontId="13"/>
  </si>
  <si>
    <t xml:space="preserve">し　ゅ　ん　工　届
</t>
    <rPh sb="6" eb="7">
      <t>コウ</t>
    </rPh>
    <rPh sb="8" eb="9">
      <t>トドケ</t>
    </rPh>
    <phoneticPr fontId="5"/>
  </si>
  <si>
    <t>月</t>
    <rPh sb="0" eb="1">
      <t>ツキ</t>
    </rPh>
    <phoneticPr fontId="5"/>
  </si>
  <si>
    <t>年</t>
    <phoneticPr fontId="5"/>
  </si>
  <si>
    <t>受　注　者</t>
    <rPh sb="0" eb="1">
      <t>ジュ</t>
    </rPh>
    <rPh sb="2" eb="3">
      <t>チュウ</t>
    </rPh>
    <rPh sb="4" eb="5">
      <t>シャ</t>
    </rPh>
    <phoneticPr fontId="5"/>
  </si>
  <si>
    <t>工　事　名</t>
    <rPh sb="0" eb="1">
      <t>コウ</t>
    </rPh>
    <rPh sb="2" eb="3">
      <t>コト</t>
    </rPh>
    <rPh sb="4" eb="5">
      <t>ナ</t>
    </rPh>
    <phoneticPr fontId="5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</si>
  <si>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5"/>
  </si>
  <si>
    <t>請負代金額</t>
    <rPh sb="0" eb="5">
      <t>ウケオイダイキンガク</t>
    </rPh>
    <phoneticPr fontId="5"/>
  </si>
  <si>
    <t>前金払受領済額</t>
    <rPh sb="0" eb="2">
      <t>マエキン</t>
    </rPh>
    <rPh sb="2" eb="3">
      <t>ハラ</t>
    </rPh>
    <rPh sb="3" eb="6">
      <t>ジュリョウズ</t>
    </rPh>
    <rPh sb="6" eb="7">
      <t>ガク</t>
    </rPh>
    <phoneticPr fontId="5"/>
  </si>
  <si>
    <t>部分払受領済額</t>
    <rPh sb="0" eb="3">
      <t>ブブンハラ</t>
    </rPh>
    <rPh sb="3" eb="6">
      <t>ジュリョウズ</t>
    </rPh>
    <rPh sb="6" eb="7">
      <t>ガク</t>
    </rPh>
    <phoneticPr fontId="5"/>
  </si>
  <si>
    <t>添付</t>
    <rPh sb="0" eb="2">
      <t>テンプ</t>
    </rPh>
    <phoneticPr fontId="5"/>
  </si>
  <si>
    <t>書類</t>
    <rPh sb="0" eb="2">
      <t>ショルイ</t>
    </rPh>
    <phoneticPr fontId="5"/>
  </si>
  <si>
    <t>工事</t>
    <rPh sb="0" eb="2">
      <t>コウジ</t>
    </rPh>
    <phoneticPr fontId="5"/>
  </si>
  <si>
    <t>写真</t>
    <rPh sb="0" eb="2">
      <t>シャシン</t>
    </rPh>
    <phoneticPr fontId="5"/>
  </si>
  <si>
    <t>施工</t>
    <rPh sb="0" eb="2">
      <t>セコウ</t>
    </rPh>
    <phoneticPr fontId="5"/>
  </si>
  <si>
    <t>前</t>
    <rPh sb="0" eb="1">
      <t>マエ</t>
    </rPh>
    <phoneticPr fontId="5"/>
  </si>
  <si>
    <t>・</t>
    <phoneticPr fontId="5"/>
  </si>
  <si>
    <t>経</t>
    <rPh sb="0" eb="1">
      <t>キョウ</t>
    </rPh>
    <phoneticPr fontId="5"/>
  </si>
  <si>
    <t>過</t>
    <rPh sb="0" eb="1">
      <t>カ</t>
    </rPh>
    <phoneticPr fontId="5"/>
  </si>
  <si>
    <t>しゅん工</t>
    <rPh sb="3" eb="4">
      <t>コウ</t>
    </rPh>
    <phoneticPr fontId="5"/>
  </si>
  <si>
    <t>その他</t>
    <rPh sb="2" eb="3">
      <t>タ</t>
    </rPh>
    <phoneticPr fontId="5"/>
  </si>
  <si>
    <t>検査希望</t>
    <rPh sb="0" eb="4">
      <t>ケンサキボウ</t>
    </rPh>
    <phoneticPr fontId="5"/>
  </si>
  <si>
    <t>日</t>
    <rPh sb="0" eb="1">
      <t>ヒ</t>
    </rPh>
    <phoneticPr fontId="5"/>
  </si>
  <si>
    <t>　契約工期</t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</si>
  <si>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</si>
  <si>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</si>
  <si>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</si>
  <si>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</si>
  <si>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契約</t>
    <rPh sb="0" eb="2">
      <t>ケイヤク</t>
    </rPh>
    <phoneticPr fontId="5"/>
  </si>
  <si>
    <t>から</t>
    <phoneticPr fontId="5"/>
  </si>
  <si>
    <t>まで</t>
    <phoneticPr fontId="5"/>
  </si>
  <si>
    <t>請負代金残額</t>
    <rPh sb="0" eb="4">
      <t>ウケオイダイキン</t>
    </rPh>
    <rPh sb="4" eb="6">
      <t>ザンガク</t>
    </rPh>
    <phoneticPr fontId="5"/>
  </si>
  <si>
    <t>竣工</t>
    <rPh sb="0" eb="2">
      <t>シュンコウ</t>
    </rPh>
    <phoneticPr fontId="5"/>
  </si>
  <si>
    <t>㊞</t>
    <phoneticPr fontId="5"/>
  </si>
  <si>
    <t>センター長</t>
    <rPh sb="4" eb="5">
      <t>チョウ</t>
    </rPh>
    <phoneticPr fontId="5"/>
  </si>
  <si>
    <t>監理</t>
    <rPh sb="0" eb="2">
      <t>カンリ</t>
    </rPh>
    <phoneticPr fontId="5"/>
  </si>
  <si>
    <t>工事</t>
    <rPh sb="0" eb="2">
      <t>コウジ</t>
    </rPh>
    <phoneticPr fontId="5"/>
  </si>
  <si>
    <t>担当</t>
    <rPh sb="0" eb="2">
      <t>タントウ</t>
    </rPh>
    <phoneticPr fontId="5"/>
  </si>
  <si>
    <t>　検査員の指定</t>
    <rPh sb="1" eb="4">
      <t>ケンサイン</t>
    </rPh>
    <rPh sb="5" eb="7">
      <t>シテイ</t>
    </rPh>
    <phoneticPr fontId="5"/>
  </si>
  <si>
    <t>　検査員氏名</t>
    <rPh sb="1" eb="4">
      <t>ケンサイン</t>
    </rPh>
    <rPh sb="4" eb="6">
      <t>シメイ</t>
    </rPh>
    <phoneticPr fontId="5"/>
  </si>
  <si>
    <t>検査の日時（該当するものにレ印）</t>
    <rPh sb="0" eb="2">
      <t>ケンサ</t>
    </rPh>
    <rPh sb="3" eb="5">
      <t>ニチジ</t>
    </rPh>
    <rPh sb="6" eb="8">
      <t>ガイトウ</t>
    </rPh>
    <rPh sb="14" eb="15">
      <t>シルシ</t>
    </rPh>
    <phoneticPr fontId="5"/>
  </si>
  <si>
    <t>　立会人氏名</t>
    <rPh sb="1" eb="4">
      <t>タチアイニン</t>
    </rPh>
    <rPh sb="4" eb="6">
      <t>シメイ</t>
    </rPh>
    <phoneticPr fontId="5"/>
  </si>
  <si>
    <t>日</t>
    <rPh sb="0" eb="1">
      <t>ヒ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</si>
  <si>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</si>
  <si>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</si>
  <si>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　□　午前</t>
    <rPh sb="3" eb="5">
      <t>ゴゼン</t>
    </rPh>
    <phoneticPr fontId="5"/>
  </si>
  <si>
    <t>　□　午後</t>
    <rPh sb="3" eb="5">
      <t>ゴゴ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</si>
  <si>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</si>
  <si>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</si>
  <si>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い わ き 市 市 営 住 宅 修 繕 工 事 請 負 請 書</t>
    <phoneticPr fontId="5"/>
  </si>
  <si>
    <t>収　入</t>
    <rPh sb="0" eb="1">
      <t>オサム</t>
    </rPh>
    <rPh sb="2" eb="3">
      <t>ニュウ</t>
    </rPh>
    <phoneticPr fontId="5"/>
  </si>
  <si>
    <t>印　紙</t>
    <rPh sb="0" eb="1">
      <t>シルシ</t>
    </rPh>
    <rPh sb="2" eb="3">
      <t>カミ</t>
    </rPh>
    <phoneticPr fontId="5"/>
  </si>
  <si>
    <t>請負代金額（消費税込）</t>
    <rPh sb="0" eb="5">
      <t>ウケオイダイキンガク</t>
    </rPh>
    <rPh sb="6" eb="10">
      <t>ショウヒゼイコ</t>
    </rPh>
    <phoneticPr fontId="5"/>
  </si>
  <si>
    <t>うち取引に係る消費税及び地方消費税の額</t>
    <rPh sb="2" eb="4">
      <t>トリヒキ</t>
    </rPh>
    <rPh sb="5" eb="6">
      <t>カカ</t>
    </rPh>
    <rPh sb="7" eb="10">
      <t>ショウヒゼイ</t>
    </rPh>
    <rPh sb="10" eb="11">
      <t>オヨ</t>
    </rPh>
    <rPh sb="12" eb="17">
      <t>チホウショウヒゼイ</t>
    </rPh>
    <rPh sb="18" eb="19">
      <t>ガク</t>
    </rPh>
    <phoneticPr fontId="5"/>
  </si>
  <si>
    <t>住　所</t>
    <rPh sb="0" eb="1">
      <t>スミ</t>
    </rPh>
    <rPh sb="2" eb="3">
      <t>ショ</t>
    </rPh>
    <phoneticPr fontId="5"/>
  </si>
  <si>
    <t>氏　名</t>
    <rPh sb="0" eb="1">
      <t>シ</t>
    </rPh>
    <rPh sb="2" eb="3">
      <t>ナ</t>
    </rPh>
    <phoneticPr fontId="5"/>
  </si>
  <si>
    <t>受注者</t>
    <rPh sb="0" eb="3">
      <t>ジュチュウシャ</t>
    </rPh>
    <phoneticPr fontId="5"/>
  </si>
  <si>
    <t>　上 記 工 事 に つ い て 了 承 の 上 、 請 け 負 い ま す 。</t>
    <rPh sb="1" eb="2">
      <t>ウエ</t>
    </rPh>
    <rPh sb="3" eb="4">
      <t>キ</t>
    </rPh>
    <rPh sb="5" eb="6">
      <t>コウ</t>
    </rPh>
    <rPh sb="7" eb="8">
      <t>コト</t>
    </rPh>
    <rPh sb="17" eb="18">
      <t>リョウ</t>
    </rPh>
    <rPh sb="19" eb="20">
      <t>ショウ</t>
    </rPh>
    <rPh sb="23" eb="24">
      <t>ウエ</t>
    </rPh>
    <rPh sb="27" eb="28">
      <t>ウ</t>
    </rPh>
    <rPh sb="31" eb="32">
      <t>オ</t>
    </rPh>
    <phoneticPr fontId="5"/>
  </si>
  <si>
    <t>　特約条項</t>
    <rPh sb="1" eb="5">
      <t>トクヤクジョウコウ</t>
    </rPh>
    <phoneticPr fontId="5"/>
  </si>
  <si>
    <t>　上 記 確 認 の た め 、 こ の 請 書 を 提 出 し ま す 。</t>
    <rPh sb="1" eb="2">
      <t>ウエ</t>
    </rPh>
    <rPh sb="3" eb="4">
      <t>キ</t>
    </rPh>
    <rPh sb="5" eb="6">
      <t>アキラ</t>
    </rPh>
    <rPh sb="7" eb="8">
      <t>ニン</t>
    </rPh>
    <rPh sb="21" eb="22">
      <t>ショウ</t>
    </rPh>
    <rPh sb="23" eb="24">
      <t>ショ</t>
    </rPh>
    <rPh sb="27" eb="28">
      <t>テイ</t>
    </rPh>
    <rPh sb="29" eb="30">
      <t>デ</t>
    </rPh>
    <phoneticPr fontId="5"/>
  </si>
  <si>
    <t>　い わ き 市 市 営 住 宅 管 理 セ ン タ ー　様</t>
    <rPh sb="7" eb="8">
      <t>シ</t>
    </rPh>
    <rPh sb="9" eb="10">
      <t>シ</t>
    </rPh>
    <rPh sb="11" eb="12">
      <t>エイ</t>
    </rPh>
    <rPh sb="13" eb="14">
      <t>ジュウ</t>
    </rPh>
    <rPh sb="15" eb="16">
      <t>タク</t>
    </rPh>
    <rPh sb="17" eb="18">
      <t>カン</t>
    </rPh>
    <rPh sb="19" eb="20">
      <t>リ</t>
    </rPh>
    <rPh sb="29" eb="30">
      <t>サマ</t>
    </rPh>
    <phoneticPr fontId="5"/>
  </si>
  <si>
    <t>契 約 工 期</t>
    <rPh sb="0" eb="1">
      <t>チギリ</t>
    </rPh>
    <rPh sb="2" eb="3">
      <t>ヤク</t>
    </rPh>
    <rPh sb="4" eb="5">
      <t>コウ</t>
    </rPh>
    <rPh sb="6" eb="7">
      <t>キ</t>
    </rPh>
    <phoneticPr fontId="5"/>
  </si>
  <si>
    <t>（様式２）</t>
    <rPh sb="1" eb="3">
      <t>ヨウシキ</t>
    </rPh>
    <phoneticPr fontId="13"/>
  </si>
  <si>
    <t>工事完了調書（1/2）</t>
    <rPh sb="0" eb="2">
      <t>コウジ</t>
    </rPh>
    <rPh sb="2" eb="4">
      <t>カンリョウ</t>
    </rPh>
    <rPh sb="4" eb="6">
      <t>チョウショ</t>
    </rPh>
    <phoneticPr fontId="13"/>
  </si>
  <si>
    <t>発注番号</t>
    <rPh sb="0" eb="2">
      <t>ハッチュウ</t>
    </rPh>
    <rPh sb="2" eb="4">
      <t>バンゴウ</t>
    </rPh>
    <phoneticPr fontId="13"/>
  </si>
  <si>
    <t>団地名</t>
    <rPh sb="0" eb="2">
      <t>ダンチ</t>
    </rPh>
    <rPh sb="2" eb="3">
      <t>メイ</t>
    </rPh>
    <phoneticPr fontId="13"/>
  </si>
  <si>
    <t>棟番号</t>
    <rPh sb="0" eb="1">
      <t>ムネ</t>
    </rPh>
    <rPh sb="1" eb="3">
      <t>バンゴウ</t>
    </rPh>
    <phoneticPr fontId="13"/>
  </si>
  <si>
    <t>室番号</t>
    <rPh sb="0" eb="1">
      <t>シツ</t>
    </rPh>
    <rPh sb="1" eb="3">
      <t>バンゴウ</t>
    </rPh>
    <phoneticPr fontId="13"/>
  </si>
  <si>
    <t>入居者（又は管理人）氏名</t>
    <rPh sb="0" eb="3">
      <t>ニュウキョシャ</t>
    </rPh>
    <rPh sb="4" eb="5">
      <t>マタ</t>
    </rPh>
    <rPh sb="6" eb="9">
      <t>カンリニン</t>
    </rPh>
    <rPh sb="10" eb="12">
      <t>シメイ</t>
    </rPh>
    <phoneticPr fontId="13"/>
  </si>
  <si>
    <t>金額（円）</t>
    <rPh sb="0" eb="2">
      <t>キンガク</t>
    </rPh>
    <rPh sb="3" eb="4">
      <t>エン</t>
    </rPh>
    <phoneticPr fontId="13"/>
  </si>
  <si>
    <t>修繕内容</t>
    <rPh sb="0" eb="2">
      <t>シュウゼン</t>
    </rPh>
    <rPh sb="2" eb="4">
      <t>ナイヨウ</t>
    </rPh>
    <phoneticPr fontId="13"/>
  </si>
  <si>
    <t>工事確認者</t>
    <rPh sb="0" eb="2">
      <t>コウジ</t>
    </rPh>
    <rPh sb="2" eb="4">
      <t>カクニン</t>
    </rPh>
    <rPh sb="4" eb="5">
      <t>シャ</t>
    </rPh>
    <phoneticPr fontId="13"/>
  </si>
  <si>
    <t>確認印</t>
    <rPh sb="0" eb="2">
      <t>カクニン</t>
    </rPh>
    <rPh sb="2" eb="3">
      <t>イン</t>
    </rPh>
    <phoneticPr fontId="13"/>
  </si>
  <si>
    <t>工事完了調書（2/2）</t>
    <rPh sb="0" eb="2">
      <t>コウジ</t>
    </rPh>
    <rPh sb="2" eb="4">
      <t>カンリョウ</t>
    </rPh>
    <rPh sb="4" eb="6">
      <t>チョウショ</t>
    </rPh>
    <phoneticPr fontId="13"/>
  </si>
  <si>
    <t>着工前</t>
    <rPh sb="0" eb="1">
      <t>チャク</t>
    </rPh>
    <rPh sb="1" eb="2">
      <t>コウ</t>
    </rPh>
    <rPh sb="2" eb="3">
      <t>マエ</t>
    </rPh>
    <phoneticPr fontId="13"/>
  </si>
  <si>
    <t>撮影年月日</t>
    <rPh sb="0" eb="2">
      <t>サツエイ</t>
    </rPh>
    <rPh sb="2" eb="5">
      <t>ネンガッピ</t>
    </rPh>
    <phoneticPr fontId="13"/>
  </si>
  <si>
    <t>撮影者</t>
    <rPh sb="0" eb="3">
      <t>サツエイシャ</t>
    </rPh>
    <phoneticPr fontId="13"/>
  </si>
  <si>
    <t>場所</t>
    <rPh sb="0" eb="2">
      <t>バショ</t>
    </rPh>
    <phoneticPr fontId="13"/>
  </si>
  <si>
    <t>備考</t>
    <rPh sb="0" eb="2">
      <t>ビコウ</t>
    </rPh>
    <phoneticPr fontId="13"/>
  </si>
  <si>
    <t>竣工</t>
    <rPh sb="0" eb="2">
      <t>シュンコウ</t>
    </rPh>
    <phoneticPr fontId="13"/>
  </si>
  <si>
    <t>受注業者</t>
    <rPh sb="0" eb="2">
      <t>ジュチュウ</t>
    </rPh>
    <rPh sb="2" eb="4">
      <t>ギョウシャ</t>
    </rPh>
    <phoneticPr fontId="13"/>
  </si>
  <si>
    <t>㊞</t>
    <phoneticPr fontId="5"/>
  </si>
  <si>
    <t>銀行</t>
  </si>
  <si>
    <t>◆請求書関連入力シート</t>
    <rPh sb="1" eb="4">
      <t>セイキュウショ</t>
    </rPh>
    <rPh sb="4" eb="6">
      <t>カンレン</t>
    </rPh>
    <rPh sb="6" eb="8">
      <t>ニュウリョク</t>
    </rPh>
    <phoneticPr fontId="5"/>
  </si>
  <si>
    <t>債権者住所</t>
  </si>
  <si>
    <t>電話番号</t>
    <rPh sb="0" eb="4">
      <t>デンワバンゴウ</t>
    </rPh>
    <phoneticPr fontId="5"/>
  </si>
  <si>
    <t>１，会社情報</t>
    <rPh sb="2" eb="6">
      <t>カイシャジョウホウ</t>
    </rPh>
    <phoneticPr fontId="5"/>
  </si>
  <si>
    <t>（１）</t>
    <phoneticPr fontId="5"/>
  </si>
  <si>
    <t>（２）</t>
  </si>
  <si>
    <t>（２）</t>
    <phoneticPr fontId="5"/>
  </si>
  <si>
    <t>（３）</t>
  </si>
  <si>
    <t>（３）</t>
    <phoneticPr fontId="5"/>
  </si>
  <si>
    <t>（４）</t>
  </si>
  <si>
    <t>（４）</t>
    <phoneticPr fontId="5"/>
  </si>
  <si>
    <t>会社名</t>
    <rPh sb="0" eb="3">
      <t>カイシャメイ</t>
    </rPh>
    <phoneticPr fontId="5"/>
  </si>
  <si>
    <t>：</t>
    <phoneticPr fontId="5"/>
  </si>
  <si>
    <t>代表者氏名</t>
    <rPh sb="0" eb="5">
      <t>ダイヒョウシャシメイ</t>
    </rPh>
    <phoneticPr fontId="5"/>
  </si>
  <si>
    <t>（５）</t>
  </si>
  <si>
    <t>２，振込先情報</t>
    <rPh sb="2" eb="5">
      <t>フリコミサキ</t>
    </rPh>
    <rPh sb="5" eb="7">
      <t>ジョウホウ</t>
    </rPh>
    <phoneticPr fontId="5"/>
  </si>
  <si>
    <t>金融機関名</t>
    <rPh sb="0" eb="5">
      <t>キンユウキカンメイ</t>
    </rPh>
    <phoneticPr fontId="5"/>
  </si>
  <si>
    <t>口座番号</t>
    <rPh sb="0" eb="4">
      <t>コウザバンゴウ</t>
    </rPh>
    <phoneticPr fontId="5"/>
  </si>
  <si>
    <t>３，発注情報</t>
    <rPh sb="2" eb="4">
      <t>ハッチュウ</t>
    </rPh>
    <rPh sb="4" eb="6">
      <t>ジョウホウ</t>
    </rPh>
    <phoneticPr fontId="5"/>
  </si>
  <si>
    <t>発注番号</t>
    <rPh sb="0" eb="4">
      <t>ハッチュウバンゴウ</t>
    </rPh>
    <phoneticPr fontId="5"/>
  </si>
  <si>
    <t>（６）</t>
  </si>
  <si>
    <t>（７）</t>
  </si>
  <si>
    <t>（８）</t>
  </si>
  <si>
    <t>（９）</t>
  </si>
  <si>
    <t>（１０）</t>
  </si>
  <si>
    <t>●　し　ゅ　ん　工　届</t>
    <rPh sb="8" eb="9">
      <t>コウ</t>
    </rPh>
    <rPh sb="10" eb="11">
      <t>トドケ</t>
    </rPh>
    <phoneticPr fontId="5"/>
  </si>
  <si>
    <t>●　納　品　兼　請　求　書　関　連</t>
    <rPh sb="2" eb="3">
      <t>オサメ</t>
    </rPh>
    <rPh sb="4" eb="5">
      <t>ヒン</t>
    </rPh>
    <rPh sb="6" eb="7">
      <t>ケン</t>
    </rPh>
    <rPh sb="8" eb="9">
      <t>ショウ</t>
    </rPh>
    <rPh sb="10" eb="11">
      <t>モトム</t>
    </rPh>
    <rPh sb="12" eb="13">
      <t>ショ</t>
    </rPh>
    <rPh sb="14" eb="15">
      <t>カン</t>
    </rPh>
    <rPh sb="16" eb="17">
      <t>レン</t>
    </rPh>
    <phoneticPr fontId="5"/>
  </si>
  <si>
    <t>　監督員氏名</t>
    <phoneticPr fontId="5"/>
  </si>
  <si>
    <t>監督員氏名</t>
  </si>
  <si>
    <t>立会人氏名</t>
    <phoneticPr fontId="5"/>
  </si>
  <si>
    <t>件名</t>
    <rPh sb="0" eb="2">
      <t>ケンメイ</t>
    </rPh>
    <phoneticPr fontId="5"/>
  </si>
  <si>
    <t>下段　（依頼書の部屋番号以降の件名）</t>
    <phoneticPr fontId="5"/>
  </si>
  <si>
    <t>上段　（依頼書の団地情報まで）</t>
    <rPh sb="4" eb="7">
      <t>イライショ</t>
    </rPh>
    <rPh sb="10" eb="12">
      <t>ジョウホウ</t>
    </rPh>
    <phoneticPr fontId="5"/>
  </si>
  <si>
    <t>～</t>
    <phoneticPr fontId="5"/>
  </si>
  <si>
    <r>
      <rPr>
        <sz val="16"/>
        <color theme="1"/>
        <rFont val="ＭＳ 明朝"/>
        <family val="1"/>
        <charset val="128"/>
      </rPr>
      <t>写真貼り付け</t>
    </r>
    <r>
      <rPr>
        <sz val="11"/>
        <color theme="1"/>
        <rFont val="ＭＳ 明朝"/>
        <family val="1"/>
        <charset val="128"/>
      </rPr>
      <t xml:space="preserve">
</t>
    </r>
    <r>
      <rPr>
        <sz val="16"/>
        <color theme="1"/>
        <rFont val="ＭＳ 明朝"/>
        <family val="1"/>
        <charset val="128"/>
      </rPr>
      <t>（別紙、工事写真のとおり）</t>
    </r>
    <rPh sb="0" eb="2">
      <t>シャシン</t>
    </rPh>
    <rPh sb="2" eb="3">
      <t>ハ</t>
    </rPh>
    <rPh sb="4" eb="5">
      <t>ツ</t>
    </rPh>
    <rPh sb="9" eb="11">
      <t>ベッシ</t>
    </rPh>
    <rPh sb="12" eb="16">
      <t>コウジシャシン</t>
    </rPh>
    <phoneticPr fontId="13"/>
  </si>
  <si>
    <r>
      <t>入居者（又は管理ｾﾝﾀｰ）</t>
    </r>
    <r>
      <rPr>
        <sz val="8"/>
        <rFont val="ＭＳ 明朝"/>
        <family val="1"/>
        <charset val="128"/>
      </rPr>
      <t xml:space="preserve">
確認印</t>
    </r>
    <rPh sb="0" eb="3">
      <t>ニュウキョシャ</t>
    </rPh>
    <rPh sb="4" eb="5">
      <t>マタ</t>
    </rPh>
    <rPh sb="6" eb="8">
      <t>カンリ</t>
    </rPh>
    <rPh sb="14" eb="16">
      <t>カクニン</t>
    </rPh>
    <rPh sb="16" eb="17">
      <t>イン</t>
    </rPh>
    <phoneticPr fontId="13"/>
  </si>
  <si>
    <t>◆　(　記　入　例　)　請求書関連入力シート</t>
    <rPh sb="4" eb="5">
      <t>キ</t>
    </rPh>
    <rPh sb="6" eb="7">
      <t>イ</t>
    </rPh>
    <rPh sb="8" eb="9">
      <t>レイ</t>
    </rPh>
    <rPh sb="12" eb="15">
      <t>セイキュウショ</t>
    </rPh>
    <rPh sb="15" eb="17">
      <t>カンレン</t>
    </rPh>
    <rPh sb="17" eb="19">
      <t>ニュウリョク</t>
    </rPh>
    <phoneticPr fontId="5"/>
  </si>
  <si>
    <t>預金種別</t>
    <rPh sb="0" eb="4">
      <t>ヨキンシュベツ</t>
    </rPh>
    <phoneticPr fontId="5"/>
  </si>
  <si>
    <t>：</t>
    <phoneticPr fontId="5"/>
  </si>
  <si>
    <t>普通預金</t>
  </si>
  <si>
    <t xml:space="preserve">（記入例）し　ゅ　ん　工　届
</t>
    <rPh sb="1" eb="4">
      <t>キニュウレイ</t>
    </rPh>
    <rPh sb="11" eb="12">
      <t>コウ</t>
    </rPh>
    <rPh sb="13" eb="14">
      <t>トドケ</t>
    </rPh>
    <phoneticPr fontId="5"/>
  </si>
  <si>
    <t>※左寄せで入力してください。</t>
    <rPh sb="1" eb="3">
      <t>ヒダリヨ</t>
    </rPh>
    <rPh sb="5" eb="7">
      <t>ニュウリョク</t>
    </rPh>
    <phoneticPr fontId="5"/>
  </si>
  <si>
    <t>※黄色いセルへの入力をお願いします。</t>
    <rPh sb="1" eb="3">
      <t>キイロ</t>
    </rPh>
    <rPh sb="8" eb="10">
      <t>ニュウリョク</t>
    </rPh>
    <rPh sb="12" eb="13">
      <t>ネガ</t>
    </rPh>
    <phoneticPr fontId="5"/>
  </si>
  <si>
    <t>原材料</t>
    <rPh sb="0" eb="3">
      <t>ゲンザイリョウ</t>
    </rPh>
    <phoneticPr fontId="13"/>
  </si>
  <si>
    <t>消耗品</t>
    <rPh sb="0" eb="3">
      <t>ショウモウヒン</t>
    </rPh>
    <phoneticPr fontId="13"/>
  </si>
  <si>
    <t>備品</t>
    <rPh sb="0" eb="2">
      <t>ビヒン</t>
    </rPh>
    <phoneticPr fontId="13"/>
  </si>
  <si>
    <t>固除</t>
    <phoneticPr fontId="13"/>
  </si>
  <si>
    <t>点検・調査</t>
    <rPh sb="0" eb="2">
      <t>テンケン</t>
    </rPh>
    <rPh sb="3" eb="5">
      <t>チョウサ</t>
    </rPh>
    <phoneticPr fontId="13"/>
  </si>
  <si>
    <t>◆更新履歴</t>
    <rPh sb="1" eb="5">
      <t>コウシンリレキ</t>
    </rPh>
    <phoneticPr fontId="5"/>
  </si>
  <si>
    <t>Ver</t>
    <phoneticPr fontId="5"/>
  </si>
  <si>
    <t>更新内容</t>
    <rPh sb="0" eb="4">
      <t>コウシンナイヨウ</t>
    </rPh>
    <phoneticPr fontId="5"/>
  </si>
  <si>
    <t>入力シートと（様式２）工事完了調書以外は入力できないように設定
工事完了調書（2/2）のページ数追加
工事完了調書（2/2）の写真を貼る場所のガイドを設置</t>
    <rPh sb="0" eb="2">
      <t>ニュウリョク</t>
    </rPh>
    <rPh sb="17" eb="19">
      <t>イガイ</t>
    </rPh>
    <rPh sb="20" eb="22">
      <t>ニュウリョク</t>
    </rPh>
    <rPh sb="29" eb="31">
      <t>セッテイ</t>
    </rPh>
    <rPh sb="47" eb="48">
      <t>スウ</t>
    </rPh>
    <rPh sb="48" eb="50">
      <t>ツイカ</t>
    </rPh>
    <rPh sb="63" eb="65">
      <t>シャシン</t>
    </rPh>
    <rPh sb="66" eb="67">
      <t>ハ</t>
    </rPh>
    <rPh sb="68" eb="70">
      <t>バショ</t>
    </rPh>
    <rPh sb="75" eb="77">
      <t>セッチ</t>
    </rPh>
    <phoneticPr fontId="5"/>
  </si>
  <si>
    <t>更新日</t>
    <rPh sb="0" eb="3">
      <t>コウシンビ</t>
    </rPh>
    <phoneticPr fontId="5"/>
  </si>
  <si>
    <t>件名が長すぎる場合、納品件請求などの該当欄で途中で切れてしまうのを対応
（様式２）工事完了調書の参照先の指定ミスを修正
（様式２）工事完了調書の撮影者欄が空欄の場合「０」となっていたのを修正</t>
    <rPh sb="0" eb="2">
      <t>ケンメイ</t>
    </rPh>
    <rPh sb="3" eb="4">
      <t>ナガ</t>
    </rPh>
    <rPh sb="7" eb="9">
      <t>バアイ</t>
    </rPh>
    <rPh sb="10" eb="15">
      <t>ノウヒンケンセイキュウ</t>
    </rPh>
    <rPh sb="18" eb="20">
      <t>ガイトウ</t>
    </rPh>
    <rPh sb="20" eb="21">
      <t>ラン</t>
    </rPh>
    <rPh sb="22" eb="24">
      <t>トチュウ</t>
    </rPh>
    <rPh sb="25" eb="26">
      <t>キ</t>
    </rPh>
    <rPh sb="33" eb="35">
      <t>タイオウ</t>
    </rPh>
    <rPh sb="48" eb="50">
      <t>サンショウ</t>
    </rPh>
    <rPh sb="50" eb="51">
      <t>サキ</t>
    </rPh>
    <rPh sb="52" eb="54">
      <t>シテイ</t>
    </rPh>
    <rPh sb="57" eb="59">
      <t>シュウセイ</t>
    </rPh>
    <rPh sb="72" eb="75">
      <t>サツエイシャ</t>
    </rPh>
    <rPh sb="75" eb="76">
      <t>ラン</t>
    </rPh>
    <rPh sb="77" eb="79">
      <t>クウラン</t>
    </rPh>
    <rPh sb="80" eb="82">
      <t>バアイ</t>
    </rPh>
    <rPh sb="93" eb="95">
      <t>シュウセイ</t>
    </rPh>
    <phoneticPr fontId="5"/>
  </si>
  <si>
    <t>（様式２）工事完了調書の『入居者（又は管理人）氏名』欄に記入不要の表示を追加</t>
    <rPh sb="26" eb="27">
      <t>ラン</t>
    </rPh>
    <rPh sb="28" eb="32">
      <t>キニュウフヨウ</t>
    </rPh>
    <rPh sb="33" eb="35">
      <t>ヒョウジ</t>
    </rPh>
    <rPh sb="36" eb="38">
      <t>ツイカ</t>
    </rPh>
    <phoneticPr fontId="5"/>
  </si>
  <si>
    <t>各書類の重要箇所以外は修正できるように変更。</t>
    <rPh sb="0" eb="3">
      <t>カクショルイ</t>
    </rPh>
    <rPh sb="4" eb="8">
      <t>ジュウヨウカショ</t>
    </rPh>
    <rPh sb="8" eb="10">
      <t>イガイ</t>
    </rPh>
    <rPh sb="11" eb="13">
      <t>シュウセイ</t>
    </rPh>
    <rPh sb="19" eb="21">
      <t>ヘンコウ</t>
    </rPh>
    <phoneticPr fontId="5"/>
  </si>
  <si>
    <t>工事完了調書（2/2）の写真を貼る場所のガイドのサイズ変更</t>
    <rPh sb="27" eb="29">
      <t>ヘンコウ</t>
    </rPh>
    <phoneticPr fontId="5"/>
  </si>
  <si>
    <t>支店</t>
  </si>
  <si>
    <t>営業部</t>
  </si>
  <si>
    <t>登録番号：</t>
    <rPh sb="0" eb="2">
      <t>トウロク</t>
    </rPh>
    <rPh sb="2" eb="4">
      <t>バンゴウ</t>
    </rPh>
    <phoneticPr fontId="5"/>
  </si>
  <si>
    <t>（5）</t>
  </si>
  <si>
    <t>（5）</t>
    <phoneticPr fontId="5"/>
  </si>
  <si>
    <t>登録番号</t>
    <rPh sb="0" eb="4">
      <t>トウロクバンゴウ</t>
    </rPh>
    <phoneticPr fontId="5"/>
  </si>
  <si>
    <t>振込先
金融機関</t>
    <rPh sb="0" eb="2">
      <t>フリコミ</t>
    </rPh>
    <rPh sb="2" eb="3">
      <t>サキ</t>
    </rPh>
    <rPh sb="4" eb="6">
      <t>キンユウ</t>
    </rPh>
    <rPh sb="6" eb="8">
      <t>キカン</t>
    </rPh>
    <phoneticPr fontId="5"/>
  </si>
  <si>
    <t>)</t>
    <phoneticPr fontId="5"/>
  </si>
  <si>
    <t>円</t>
    <rPh sb="0" eb="1">
      <t>エン</t>
    </rPh>
    <phoneticPr fontId="5"/>
  </si>
  <si>
    <t>10％対象：</t>
    <rPh sb="3" eb="5">
      <t>タイショウ</t>
    </rPh>
    <phoneticPr fontId="5"/>
  </si>
  <si>
    <t>(</t>
    <phoneticPr fontId="5"/>
  </si>
  <si>
    <t>消費税</t>
    <rPh sb="0" eb="3">
      <t>ショウヒゼイ</t>
    </rPh>
    <phoneticPr fontId="5"/>
  </si>
  <si>
    <t>金額（消費税込み）</t>
    <rPh sb="0" eb="2">
      <t>キンガク</t>
    </rPh>
    <rPh sb="3" eb="6">
      <t>ショウヒゼイ</t>
    </rPh>
    <rPh sb="6" eb="7">
      <t>コ</t>
    </rPh>
    <phoneticPr fontId="5"/>
  </si>
  <si>
    <t>非課税対象</t>
    <rPh sb="0" eb="3">
      <t>ヒカゼイ</t>
    </rPh>
    <rPh sb="3" eb="5">
      <t>タイショウ</t>
    </rPh>
    <phoneticPr fontId="5"/>
  </si>
  <si>
    <t>消費税（10％）</t>
    <rPh sb="0" eb="3">
      <t>ショウヒゼイ</t>
    </rPh>
    <phoneticPr fontId="5"/>
  </si>
  <si>
    <t>-</t>
    <phoneticPr fontId="5"/>
  </si>
  <si>
    <t xml:space="preserve">（記　入　例）納　品　兼　請　求　書
</t>
    <rPh sb="1" eb="2">
      <t>キ</t>
    </rPh>
    <rPh sb="3" eb="4">
      <t>イ</t>
    </rPh>
    <rPh sb="5" eb="6">
      <t>レイ</t>
    </rPh>
    <rPh sb="7" eb="8">
      <t>オサム</t>
    </rPh>
    <rPh sb="9" eb="10">
      <t>シナ</t>
    </rPh>
    <rPh sb="11" eb="12">
      <t>ケン</t>
    </rPh>
    <rPh sb="13" eb="14">
      <t>ショウ</t>
    </rPh>
    <rPh sb="15" eb="16">
      <t>モトム</t>
    </rPh>
    <rPh sb="17" eb="18">
      <t>ショ</t>
    </rPh>
    <phoneticPr fontId="5"/>
  </si>
  <si>
    <t>非課税対象額</t>
    <rPh sb="0" eb="3">
      <t>ヒカゼイ</t>
    </rPh>
    <rPh sb="3" eb="5">
      <t>タイショウ</t>
    </rPh>
    <rPh sb="5" eb="6">
      <t>ガク</t>
    </rPh>
    <phoneticPr fontId="5"/>
  </si>
  <si>
    <t>消費税額（10％）</t>
    <rPh sb="0" eb="3">
      <t>ショウヒゼイ</t>
    </rPh>
    <rPh sb="3" eb="4">
      <t>ガク</t>
    </rPh>
    <phoneticPr fontId="5"/>
  </si>
  <si>
    <t>検収印</t>
    <rPh sb="0" eb="2">
      <t>ケンシュウ</t>
    </rPh>
    <rPh sb="2" eb="3">
      <t>イン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</si>
  <si>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</si>
  <si>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</si>
  <si>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対象外：</t>
    <rPh sb="0" eb="2">
      <t>タイショウ</t>
    </rPh>
    <rPh sb="2" eb="3">
      <t>ガイ</t>
    </rPh>
    <phoneticPr fontId="5"/>
  </si>
  <si>
    <t>特定非営利活動法人いわき環境システム</t>
    <rPh sb="0" eb="2">
      <t>トクテイ</t>
    </rPh>
    <rPh sb="2" eb="9">
      <t>ヒエイリカツドウホウジン</t>
    </rPh>
    <rPh sb="12" eb="14">
      <t>カンキョウ</t>
    </rPh>
    <phoneticPr fontId="5"/>
  </si>
  <si>
    <t>いわき市市営住宅管理センター 様</t>
    <rPh sb="3" eb="4">
      <t>シ</t>
    </rPh>
    <rPh sb="4" eb="8">
      <t>シエイジュウタク</t>
    </rPh>
    <rPh sb="8" eb="10">
      <t>カンリ</t>
    </rPh>
    <rPh sb="15" eb="16">
      <t>サマ</t>
    </rPh>
    <phoneticPr fontId="5"/>
  </si>
  <si>
    <t>1.14インボイス</t>
    <phoneticPr fontId="5"/>
  </si>
  <si>
    <t>齋藤リーダーがインボイス対応版を作成</t>
    <rPh sb="0" eb="2">
      <t>サイトウ</t>
    </rPh>
    <rPh sb="12" eb="15">
      <t>タイオウバン</t>
    </rPh>
    <rPh sb="16" eb="18">
      <t>サクセイ</t>
    </rPh>
    <phoneticPr fontId="5"/>
  </si>
  <si>
    <t>1.15インボイス</t>
    <phoneticPr fontId="5"/>
  </si>
  <si>
    <t>区分が2行になっていたのを1行に統合
入力シートのK23の文言を　本体価格　に変更
消費税額の計算式を変更</t>
    <rPh sb="0" eb="2">
      <t>クブン</t>
    </rPh>
    <rPh sb="4" eb="5">
      <t>ギョウ</t>
    </rPh>
    <rPh sb="14" eb="15">
      <t>ギョウ</t>
    </rPh>
    <rPh sb="16" eb="18">
      <t>トウゴウ</t>
    </rPh>
    <rPh sb="19" eb="21">
      <t>ニュウリョク</t>
    </rPh>
    <rPh sb="29" eb="31">
      <t>モンゴン</t>
    </rPh>
    <rPh sb="33" eb="37">
      <t>ホンタイカカク</t>
    </rPh>
    <rPh sb="39" eb="41">
      <t>ヘンコウ</t>
    </rPh>
    <rPh sb="42" eb="46">
      <t>ショウヒゼイガク</t>
    </rPh>
    <rPh sb="47" eb="50">
      <t>ケイサンシキ</t>
    </rPh>
    <rPh sb="51" eb="53">
      <t>ヘンコウ</t>
    </rPh>
    <phoneticPr fontId="5"/>
  </si>
  <si>
    <t>1.16インボイス</t>
    <phoneticPr fontId="5"/>
  </si>
  <si>
    <t>本体価格</t>
    <rPh sb="0" eb="4">
      <t>ホンタイカカク</t>
    </rPh>
    <phoneticPr fontId="5"/>
  </si>
  <si>
    <t>1.17インボイス</t>
    <phoneticPr fontId="5"/>
  </si>
  <si>
    <t>入力シートのK列の本体価格を計算する数式が完璧でないことを確認。
手入力にすることに。
記入例に本体価格も手入力してほしい旨を記載。</t>
    <rPh sb="0" eb="2">
      <t>ニュウリョク</t>
    </rPh>
    <rPh sb="7" eb="8">
      <t>レツ</t>
    </rPh>
    <rPh sb="9" eb="13">
      <t>ホンタイカカク</t>
    </rPh>
    <rPh sb="14" eb="16">
      <t>ケイサン</t>
    </rPh>
    <rPh sb="18" eb="20">
      <t>スウシキ</t>
    </rPh>
    <rPh sb="21" eb="23">
      <t>カンペキ</t>
    </rPh>
    <rPh sb="29" eb="31">
      <t>カクニン</t>
    </rPh>
    <rPh sb="33" eb="36">
      <t>テニュウリョク</t>
    </rPh>
    <rPh sb="44" eb="47">
      <t>キニュウレイ</t>
    </rPh>
    <rPh sb="48" eb="52">
      <t>ホンタイカカク</t>
    </rPh>
    <rPh sb="53" eb="56">
      <t>テニュウリョク</t>
    </rPh>
    <rPh sb="61" eb="62">
      <t>ムネ</t>
    </rPh>
    <rPh sb="63" eb="65">
      <t>キサイ</t>
    </rPh>
    <phoneticPr fontId="5"/>
  </si>
  <si>
    <t>入力シートの金額（消費税込み）入力箇所について、本体価格と消費税（10％）は
自動計算とし、見積書と違う場合は手入力してもらうよう修正。</t>
    <rPh sb="0" eb="2">
      <t>ニュウリョク</t>
    </rPh>
    <rPh sb="6" eb="8">
      <t>キンガク</t>
    </rPh>
    <rPh sb="9" eb="12">
      <t>ショウヒゼイ</t>
    </rPh>
    <rPh sb="12" eb="13">
      <t>コ</t>
    </rPh>
    <rPh sb="15" eb="17">
      <t>ニュウリョク</t>
    </rPh>
    <rPh sb="17" eb="19">
      <t>カショ</t>
    </rPh>
    <rPh sb="24" eb="28">
      <t>ホンタイカカク</t>
    </rPh>
    <rPh sb="29" eb="32">
      <t>ショウヒゼイ</t>
    </rPh>
    <rPh sb="39" eb="41">
      <t>ジドウ</t>
    </rPh>
    <rPh sb="41" eb="43">
      <t>ケイサン</t>
    </rPh>
    <rPh sb="46" eb="49">
      <t>ミツモリショ</t>
    </rPh>
    <rPh sb="50" eb="51">
      <t>チガ</t>
    </rPh>
    <rPh sb="52" eb="54">
      <t>バアイ</t>
    </rPh>
    <rPh sb="55" eb="58">
      <t>テニュウリョク</t>
    </rPh>
    <rPh sb="65" eb="67">
      <t>シュウセイ</t>
    </rPh>
    <phoneticPr fontId="5"/>
  </si>
  <si>
    <t>（記入例）</t>
    <rPh sb="1" eb="4">
      <t>キニュウレイ</t>
    </rPh>
    <phoneticPr fontId="5"/>
  </si>
  <si>
    <t>（記入例）</t>
    <rPh sb="1" eb="4">
      <t>キニュウレイ</t>
    </rPh>
    <phoneticPr fontId="5"/>
  </si>
  <si>
    <t>いわき市内郷小島町新町40番地</t>
    <rPh sb="3" eb="4">
      <t>シ</t>
    </rPh>
    <rPh sb="4" eb="6">
      <t>ウチゴウ</t>
    </rPh>
    <rPh sb="6" eb="9">
      <t>オジママチ</t>
    </rPh>
    <rPh sb="9" eb="11">
      <t>シンマチ</t>
    </rPh>
    <rPh sb="13" eb="15">
      <t>バンチ</t>
    </rPh>
    <phoneticPr fontId="5"/>
  </si>
  <si>
    <t>有限会社　〇〇工務店</t>
    <rPh sb="0" eb="4">
      <t>ユウゲンカイシャ</t>
    </rPh>
    <rPh sb="7" eb="10">
      <t>コウムテン</t>
    </rPh>
    <phoneticPr fontId="5"/>
  </si>
  <si>
    <t>代表取締役　△△　□□</t>
    <rPh sb="0" eb="2">
      <t>ダイヒョウ</t>
    </rPh>
    <rPh sb="2" eb="5">
      <t>トリシマリヤク</t>
    </rPh>
    <phoneticPr fontId="5"/>
  </si>
  <si>
    <t>0246-11-2222</t>
    <phoneticPr fontId="5"/>
  </si>
  <si>
    <t>T1234567890123</t>
    <phoneticPr fontId="5"/>
  </si>
  <si>
    <t>東邦</t>
    <rPh sb="0" eb="2">
      <t>トウホウ</t>
    </rPh>
    <phoneticPr fontId="5"/>
  </si>
  <si>
    <t>いわき</t>
    <phoneticPr fontId="5"/>
  </si>
  <si>
    <t>市営住宅中央台第一団地11号棟9号室</t>
    <rPh sb="0" eb="4">
      <t>シエイジュウタク</t>
    </rPh>
    <rPh sb="4" eb="6">
      <t>チュウオウ</t>
    </rPh>
    <rPh sb="6" eb="7">
      <t>ダイ</t>
    </rPh>
    <rPh sb="7" eb="9">
      <t>ダイイチ</t>
    </rPh>
    <rPh sb="9" eb="11">
      <t>ダンチ</t>
    </rPh>
    <rPh sb="13" eb="15">
      <t>ゴウトウ</t>
    </rPh>
    <rPh sb="16" eb="18">
      <t>ゴウシツ</t>
    </rPh>
    <phoneticPr fontId="5"/>
  </si>
  <si>
    <t>4月期内装他退去修繕</t>
    <rPh sb="1" eb="10">
      <t>ガツキナイソウホカタイキョシュウゼン</t>
    </rPh>
    <phoneticPr fontId="5"/>
  </si>
  <si>
    <t>市営住宅八仙団地13号棟</t>
    <rPh sb="0" eb="4">
      <t>シエイジュウタク</t>
    </rPh>
    <rPh sb="4" eb="6">
      <t>ハッセン</t>
    </rPh>
    <rPh sb="6" eb="8">
      <t>ダンチ</t>
    </rPh>
    <rPh sb="10" eb="12">
      <t>ゴウトウ</t>
    </rPh>
    <phoneticPr fontId="5"/>
  </si>
  <si>
    <t>市営住宅原木田前団地1306号室</t>
    <rPh sb="0" eb="4">
      <t>シエイジュウタク</t>
    </rPh>
    <rPh sb="4" eb="10">
      <t>ハラキダマエダンチ</t>
    </rPh>
    <rPh sb="14" eb="15">
      <t>ゴウ</t>
    </rPh>
    <rPh sb="15" eb="16">
      <t>シツ</t>
    </rPh>
    <phoneticPr fontId="5"/>
  </si>
  <si>
    <t>玄関扉ドアクローザー初期修繕</t>
    <rPh sb="0" eb="2">
      <t>ゲンカン</t>
    </rPh>
    <rPh sb="2" eb="3">
      <t>トビラ</t>
    </rPh>
    <rPh sb="10" eb="14">
      <t>ショキシュウゼン</t>
    </rPh>
    <phoneticPr fontId="5"/>
  </si>
  <si>
    <t>市営住宅御代団地10号棟16号室</t>
    <rPh sb="0" eb="4">
      <t>シエイジュウタク</t>
    </rPh>
    <rPh sb="4" eb="6">
      <t>ミヨ</t>
    </rPh>
    <rPh sb="6" eb="8">
      <t>ダンチ</t>
    </rPh>
    <rPh sb="10" eb="12">
      <t>ゴウトウ</t>
    </rPh>
    <rPh sb="14" eb="16">
      <t>ゴウシツ</t>
    </rPh>
    <phoneticPr fontId="5"/>
  </si>
  <si>
    <t>台所床修繕</t>
    <rPh sb="0" eb="2">
      <t>ダイドコロ</t>
    </rPh>
    <rPh sb="2" eb="3">
      <t>ユカ</t>
    </rPh>
    <rPh sb="3" eb="5">
      <t>シュウゼン</t>
    </rPh>
    <phoneticPr fontId="5"/>
  </si>
  <si>
    <t>浴室天井剥がれ修繕</t>
    <rPh sb="0" eb="2">
      <t>ヨクシツ</t>
    </rPh>
    <rPh sb="2" eb="4">
      <t>テンジョウ</t>
    </rPh>
    <rPh sb="4" eb="5">
      <t>ハ</t>
    </rPh>
    <rPh sb="7" eb="9">
      <t>シュウゼン</t>
    </rPh>
    <phoneticPr fontId="5"/>
  </si>
  <si>
    <t>雑排水管破断修繕</t>
    <rPh sb="0" eb="1">
      <t>ザツ</t>
    </rPh>
    <rPh sb="1" eb="4">
      <t>ハイスイカン</t>
    </rPh>
    <rPh sb="4" eb="6">
      <t>ハダン</t>
    </rPh>
    <rPh sb="6" eb="8">
      <t>シュウゼン</t>
    </rPh>
    <phoneticPr fontId="5"/>
  </si>
  <si>
    <t>雨漏り修繕</t>
    <rPh sb="0" eb="2">
      <t>アマモ</t>
    </rPh>
    <rPh sb="3" eb="5">
      <t>シュウゼン</t>
    </rPh>
    <phoneticPr fontId="5"/>
  </si>
  <si>
    <t>5月期退去修繕</t>
    <rPh sb="1" eb="3">
      <t>ガツキ</t>
    </rPh>
    <rPh sb="3" eb="5">
      <t>タイキョ</t>
    </rPh>
    <rPh sb="5" eb="7">
      <t>シュウゼン</t>
    </rPh>
    <phoneticPr fontId="5"/>
  </si>
  <si>
    <t>市営住宅宮町竹ノ内団地2号棟</t>
    <rPh sb="0" eb="4">
      <t>シエイジュウタク</t>
    </rPh>
    <rPh sb="4" eb="6">
      <t>ミヤマチ</t>
    </rPh>
    <rPh sb="6" eb="7">
      <t>タケ</t>
    </rPh>
    <rPh sb="8" eb="9">
      <t>ウチ</t>
    </rPh>
    <rPh sb="9" eb="11">
      <t>ダンチ</t>
    </rPh>
    <rPh sb="12" eb="14">
      <t>ゴウトウ</t>
    </rPh>
    <phoneticPr fontId="5"/>
  </si>
  <si>
    <t>消防機器点検に伴う消火器交換修繕</t>
    <rPh sb="0" eb="2">
      <t>ショウボウ</t>
    </rPh>
    <rPh sb="2" eb="4">
      <t>キキ</t>
    </rPh>
    <rPh sb="4" eb="6">
      <t>テンケン</t>
    </rPh>
    <rPh sb="7" eb="8">
      <t>トモナ</t>
    </rPh>
    <rPh sb="9" eb="12">
      <t>ショウカキ</t>
    </rPh>
    <rPh sb="12" eb="16">
      <t>コウカンシュウゼン</t>
    </rPh>
    <phoneticPr fontId="5"/>
  </si>
  <si>
    <t>市営住宅下湯長谷団地662号室</t>
    <rPh sb="0" eb="4">
      <t>シエイジュウタク</t>
    </rPh>
    <rPh sb="4" eb="10">
      <t>シモダンチ</t>
    </rPh>
    <rPh sb="13" eb="15">
      <t>ゴウシツ</t>
    </rPh>
    <phoneticPr fontId="5"/>
  </si>
  <si>
    <t>放棄書に伴う残置物撤去修繕</t>
    <rPh sb="0" eb="3">
      <t>ホウキショ</t>
    </rPh>
    <phoneticPr fontId="5"/>
  </si>
  <si>
    <t>敷金充当分</t>
    <rPh sb="0" eb="5">
      <t>シキキンジュウトウブン</t>
    </rPh>
    <phoneticPr fontId="5"/>
  </si>
  <si>
    <t>△△　□□</t>
    <phoneticPr fontId="5"/>
  </si>
  <si>
    <t>△△　●●</t>
    <phoneticPr fontId="5"/>
  </si>
  <si>
    <t>市営住宅豊間団地3号棟109号室</t>
    <rPh sb="0" eb="4">
      <t>シエイジュウタク</t>
    </rPh>
    <rPh sb="4" eb="6">
      <t>トヨマ</t>
    </rPh>
    <rPh sb="6" eb="8">
      <t>ダンチ</t>
    </rPh>
    <rPh sb="9" eb="11">
      <t>ゴウトウ</t>
    </rPh>
    <rPh sb="14" eb="16">
      <t>ゴウシツ</t>
    </rPh>
    <phoneticPr fontId="5"/>
  </si>
  <si>
    <t>市営住宅永崎団地集会所</t>
    <rPh sb="0" eb="4">
      <t>シエイジュウタク</t>
    </rPh>
    <rPh sb="4" eb="6">
      <t>ナガサキ</t>
    </rPh>
    <rPh sb="6" eb="8">
      <t>ダンチ</t>
    </rPh>
    <rPh sb="8" eb="11">
      <t>シュウカイジョ</t>
    </rPh>
    <phoneticPr fontId="5"/>
  </si>
  <si>
    <t>市営住宅薄磯団地1号棟</t>
    <rPh sb="0" eb="4">
      <t>シエイジュウタク</t>
    </rPh>
    <rPh sb="4" eb="6">
      <t>ウスイソ</t>
    </rPh>
    <rPh sb="6" eb="8">
      <t>ダンチ</t>
    </rPh>
    <rPh sb="9" eb="11">
      <t>ゴウトウ</t>
    </rPh>
    <phoneticPr fontId="5"/>
  </si>
  <si>
    <t>通常(市)</t>
    <rPh sb="0" eb="2">
      <t>ツウジョウ</t>
    </rPh>
    <rPh sb="3" eb="4">
      <t>シ</t>
    </rPh>
    <phoneticPr fontId="13"/>
  </si>
  <si>
    <t>初期(市)</t>
    <rPh sb="0" eb="2">
      <t>ショキ</t>
    </rPh>
    <phoneticPr fontId="13"/>
  </si>
  <si>
    <t>緊急(市)</t>
    <rPh sb="0" eb="2">
      <t>キンキュウ</t>
    </rPh>
    <phoneticPr fontId="13"/>
  </si>
  <si>
    <t>退去(市)</t>
    <rPh sb="0" eb="2">
      <t>タイキョ</t>
    </rPh>
    <phoneticPr fontId="13"/>
  </si>
  <si>
    <t>通常(災害)</t>
    <rPh sb="0" eb="2">
      <t>ツウジョウ</t>
    </rPh>
    <rPh sb="3" eb="5">
      <t>サイガイ</t>
    </rPh>
    <phoneticPr fontId="13"/>
  </si>
  <si>
    <t>初期(災害)</t>
    <rPh sb="0" eb="2">
      <t>ショキ</t>
    </rPh>
    <phoneticPr fontId="13"/>
  </si>
  <si>
    <t>緊急(災害)</t>
    <rPh sb="0" eb="2">
      <t>キンキュウ</t>
    </rPh>
    <phoneticPr fontId="13"/>
  </si>
  <si>
    <t>退去(災害)</t>
    <rPh sb="0" eb="2">
      <t>タイキョ</t>
    </rPh>
    <phoneticPr fontId="13"/>
  </si>
  <si>
    <t>固除(市)</t>
    <phoneticPr fontId="13"/>
  </si>
  <si>
    <t>固除(災害)</t>
    <phoneticPr fontId="13"/>
  </si>
  <si>
    <t>点検・調査(市)</t>
    <rPh sb="0" eb="2">
      <t>テンケン</t>
    </rPh>
    <rPh sb="3" eb="5">
      <t>チョウサ</t>
    </rPh>
    <rPh sb="6" eb="7">
      <t>シ</t>
    </rPh>
    <phoneticPr fontId="13"/>
  </si>
  <si>
    <t>点検・調査(災害)</t>
    <rPh sb="0" eb="2">
      <t>テンケン</t>
    </rPh>
    <rPh sb="3" eb="5">
      <t>チョウサ</t>
    </rPh>
    <rPh sb="6" eb="8">
      <t>サイガイ</t>
    </rPh>
    <phoneticPr fontId="13"/>
  </si>
  <si>
    <t>1.2インボイス</t>
    <phoneticPr fontId="5"/>
  </si>
  <si>
    <t>『請負請書』の複数件数有る場合に表示される『他○件』の数式ミスを修正
入力シートの本体価格の数式を引き算へ変更</t>
    <rPh sb="1" eb="5">
      <t>ウケオイウケショ</t>
    </rPh>
    <rPh sb="7" eb="9">
      <t>フクスウ</t>
    </rPh>
    <rPh sb="9" eb="11">
      <t>ケンスウ</t>
    </rPh>
    <rPh sb="11" eb="12">
      <t>ア</t>
    </rPh>
    <rPh sb="13" eb="15">
      <t>バアイ</t>
    </rPh>
    <rPh sb="16" eb="18">
      <t>ヒョウジ</t>
    </rPh>
    <rPh sb="22" eb="23">
      <t>ホカ</t>
    </rPh>
    <rPh sb="24" eb="25">
      <t>ケン</t>
    </rPh>
    <rPh sb="27" eb="29">
      <t>スウシキ</t>
    </rPh>
    <rPh sb="32" eb="34">
      <t>シュウセイ</t>
    </rPh>
    <rPh sb="35" eb="37">
      <t>ニュウリョク</t>
    </rPh>
    <rPh sb="41" eb="45">
      <t>ホンタイカカク</t>
    </rPh>
    <rPh sb="46" eb="48">
      <t>スウシキ</t>
    </rPh>
    <rPh sb="49" eb="50">
      <t>ヒ</t>
    </rPh>
    <rPh sb="51" eb="52">
      <t>ザン</t>
    </rPh>
    <rPh sb="53" eb="55">
      <t>ヘンコウ</t>
    </rPh>
    <phoneticPr fontId="5"/>
  </si>
  <si>
    <t>1.21インボイス</t>
    <phoneticPr fontId="5"/>
  </si>
  <si>
    <t>『金融機関名』の店名の後に、「店」を選択肢に追加
※○○銀行本「店」という会社も有る為</t>
    <rPh sb="1" eb="6">
      <t>キンユウキカンメイ</t>
    </rPh>
    <rPh sb="8" eb="10">
      <t>テンメイ</t>
    </rPh>
    <rPh sb="11" eb="12">
      <t>アト</t>
    </rPh>
    <rPh sb="15" eb="16">
      <t>ミセ</t>
    </rPh>
    <rPh sb="18" eb="21">
      <t>センタクシ</t>
    </rPh>
    <rPh sb="22" eb="24">
      <t>ツイカ</t>
    </rPh>
    <rPh sb="28" eb="30">
      <t>ギンコウ</t>
    </rPh>
    <rPh sb="30" eb="31">
      <t>ボン</t>
    </rPh>
    <rPh sb="32" eb="33">
      <t>ミセ</t>
    </rPh>
    <rPh sb="37" eb="39">
      <t>カイシャ</t>
    </rPh>
    <rPh sb="40" eb="41">
      <t>ア</t>
    </rPh>
    <rPh sb="42" eb="43">
      <t>タメ</t>
    </rPh>
    <phoneticPr fontId="5"/>
  </si>
  <si>
    <t>1.22インボイス</t>
    <phoneticPr fontId="5"/>
  </si>
  <si>
    <t>複数請求時に発注番号が無くても、『しゅん工届』と『請負請書』に「他○件」と表示されるように修正。</t>
    <rPh sb="0" eb="2">
      <t>フクスウ</t>
    </rPh>
    <rPh sb="2" eb="4">
      <t>セイキュウ</t>
    </rPh>
    <rPh sb="4" eb="5">
      <t>ジ</t>
    </rPh>
    <rPh sb="6" eb="10">
      <t>ハッチュウバンゴウ</t>
    </rPh>
    <rPh sb="11" eb="12">
      <t>ナ</t>
    </rPh>
    <rPh sb="20" eb="22">
      <t>コウトドケ</t>
    </rPh>
    <rPh sb="25" eb="29">
      <t>ウケオイウケショ</t>
    </rPh>
    <rPh sb="32" eb="33">
      <t>ホカ</t>
    </rPh>
    <rPh sb="34" eb="35">
      <t>ケン</t>
    </rPh>
    <rPh sb="37" eb="39">
      <t>ヒョウジ</t>
    </rPh>
    <rPh sb="45" eb="47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</si>
</sst>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/d;@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 justifyLastLine="1"/>
    </xf>
    <xf numFmtId="0" fontId="6" fillId="0" borderId="0" xfId="0" applyFont="1" applyBorder="1" applyAlignment="1">
      <alignment vertical="center"/>
    </xf>
    <xf numFmtId="0" fontId="4" fillId="0" borderId="0" xfId="1" applyNumberFormat="1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/>
    </xf>
    <xf numFmtId="6" fontId="14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7" fillId="0" borderId="0" xfId="1" applyNumberFormat="1" applyFont="1" applyBorder="1" applyAlignment="1">
      <alignment vertical="center" wrapText="1"/>
    </xf>
    <xf numFmtId="6" fontId="7" fillId="0" borderId="0" xfId="1" applyFont="1" applyBorder="1" applyAlignment="1">
      <alignment vertical="center" wrapText="1"/>
    </xf>
    <xf numFmtId="6" fontId="7" fillId="0" borderId="0" xfId="0" applyNumberFormat="1" applyFont="1" applyBorder="1" applyAlignment="1">
      <alignment vertical="center" shrinkToFit="1"/>
    </xf>
    <xf numFmtId="6" fontId="7" fillId="0" borderId="0" xfId="1" applyFont="1" applyBorder="1" applyAlignment="1">
      <alignment vertical="center"/>
    </xf>
    <xf numFmtId="6" fontId="14" fillId="0" borderId="0" xfId="1" applyFont="1" applyBorder="1" applyAlignment="1">
      <alignment horizontal="right" vertical="center" wrapText="1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 shrinkToFit="1"/>
    </xf>
    <xf numFmtId="0" fontId="7" fillId="0" borderId="21" xfId="0" applyFont="1" applyBorder="1" applyAlignment="1">
      <alignment vertical="center" justifyLastLine="1"/>
    </xf>
    <xf numFmtId="0" fontId="4" fillId="0" borderId="21" xfId="0" applyFont="1" applyBorder="1">
      <alignment vertical="center"/>
    </xf>
    <xf numFmtId="0" fontId="7" fillId="0" borderId="22" xfId="0" applyFont="1" applyBorder="1" applyAlignment="1">
      <alignment vertical="center" justifyLastLine="1"/>
    </xf>
    <xf numFmtId="0" fontId="7" fillId="0" borderId="26" xfId="0" applyFont="1" applyBorder="1" applyAlignment="1">
      <alignment vertical="center" wrapText="1"/>
    </xf>
    <xf numFmtId="6" fontId="14" fillId="0" borderId="4" xfId="1" applyFont="1" applyBorder="1" applyAlignment="1">
      <alignment horizontal="right" vertical="center" wrapText="1"/>
    </xf>
    <xf numFmtId="6" fontId="7" fillId="0" borderId="4" xfId="1" applyFont="1" applyBorder="1" applyAlignment="1">
      <alignment vertical="center" wrapText="1"/>
    </xf>
    <xf numFmtId="6" fontId="14" fillId="0" borderId="0" xfId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6" fontId="4" fillId="0" borderId="0" xfId="0" applyNumberFormat="1" applyFont="1" applyBorder="1" applyAlignment="1">
      <alignment vertical="center" shrinkToFit="1"/>
    </xf>
    <xf numFmtId="0" fontId="17" fillId="0" borderId="0" xfId="2" applyFo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7" fillId="0" borderId="30" xfId="2" applyFont="1" applyBorder="1" applyAlignment="1">
      <alignment horizontal="center" vertical="center"/>
    </xf>
    <xf numFmtId="0" fontId="17" fillId="0" borderId="17" xfId="2" applyFont="1" applyBorder="1">
      <alignment vertical="center"/>
    </xf>
    <xf numFmtId="6" fontId="21" fillId="0" borderId="17" xfId="1" applyFont="1" applyBorder="1">
      <alignment vertical="center"/>
    </xf>
    <xf numFmtId="0" fontId="17" fillId="0" borderId="0" xfId="2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5" fillId="0" borderId="0" xfId="0" applyNumberFormat="1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0" fillId="3" borderId="0" xfId="0" applyFill="1">
      <alignment vertical="center"/>
    </xf>
    <xf numFmtId="0" fontId="25" fillId="3" borderId="0" xfId="0" applyFont="1" applyFill="1">
      <alignment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49" fontId="0" fillId="3" borderId="0" xfId="0" applyNumberFormat="1" applyFill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49" fontId="25" fillId="3" borderId="0" xfId="0" applyNumberFormat="1" applyFont="1" applyFill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6" fontId="4" fillId="0" borderId="0" xfId="0" applyNumberFormat="1" applyFont="1">
      <alignment vertical="center"/>
    </xf>
    <xf numFmtId="0" fontId="17" fillId="0" borderId="17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 shrinkToFit="1"/>
    </xf>
    <xf numFmtId="0" fontId="31" fillId="4" borderId="17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6" fontId="14" fillId="0" borderId="0" xfId="1" applyFont="1" applyBorder="1" applyAlignment="1" applyProtection="1">
      <alignment horizontal="right" vertical="center" shrinkToFit="1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justifyLastLine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1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6" fontId="14" fillId="0" borderId="0" xfId="1" applyFont="1" applyBorder="1" applyAlignment="1" applyProtection="1">
      <alignment horizontal="right" vertical="center" wrapText="1"/>
      <protection locked="0"/>
    </xf>
    <xf numFmtId="6" fontId="14" fillId="0" borderId="4" xfId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6" fontId="7" fillId="0" borderId="4" xfId="1" applyFont="1" applyBorder="1" applyAlignment="1" applyProtection="1">
      <alignment vertical="center" wrapText="1"/>
      <protection locked="0"/>
    </xf>
    <xf numFmtId="6" fontId="7" fillId="0" borderId="0" xfId="1" applyFont="1" applyBorder="1" applyAlignment="1" applyProtection="1">
      <alignment vertical="center" wrapText="1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justifyLastLine="1"/>
      <protection locked="0"/>
    </xf>
    <xf numFmtId="0" fontId="4" fillId="0" borderId="21" xfId="0" applyFont="1" applyBorder="1" applyProtection="1">
      <alignment vertical="center"/>
      <protection locked="0"/>
    </xf>
    <xf numFmtId="0" fontId="7" fillId="0" borderId="22" xfId="0" applyFont="1" applyBorder="1" applyAlignment="1" applyProtection="1">
      <alignment vertical="center" justifyLastLine="1"/>
      <protection locked="0"/>
    </xf>
    <xf numFmtId="6" fontId="7" fillId="0" borderId="0" xfId="1" applyFont="1" applyBorder="1" applyAlignment="1" applyProtection="1">
      <alignment vertical="center"/>
      <protection locked="0"/>
    </xf>
    <xf numFmtId="176" fontId="7" fillId="0" borderId="0" xfId="0" applyNumberFormat="1" applyFont="1" applyBorder="1" applyAlignment="1" applyProtection="1">
      <alignment vertical="center"/>
      <protection locked="0"/>
    </xf>
    <xf numFmtId="6" fontId="7" fillId="0" borderId="0" xfId="0" applyNumberFormat="1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7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6" fontId="14" fillId="0" borderId="0" xfId="1" applyFont="1" applyBorder="1" applyAlignment="1" applyProtection="1">
      <alignment vertical="center" wrapText="1"/>
    </xf>
    <xf numFmtId="0" fontId="7" fillId="0" borderId="0" xfId="1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6" fontId="14" fillId="0" borderId="0" xfId="1" applyFont="1" applyBorder="1" applyAlignment="1" applyProtection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justifyLastLine="1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176" fontId="7" fillId="0" borderId="0" xfId="0" applyNumberFormat="1" applyFont="1" applyBorder="1" applyAlignment="1" applyProtection="1">
      <alignment vertical="center"/>
    </xf>
    <xf numFmtId="6" fontId="7" fillId="0" borderId="0" xfId="1" applyFont="1" applyBorder="1" applyAlignment="1" applyProtection="1">
      <alignment vertical="center"/>
    </xf>
    <xf numFmtId="6" fontId="7" fillId="0" borderId="0" xfId="0" applyNumberFormat="1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6" fontId="4" fillId="0" borderId="0" xfId="0" applyNumberFormat="1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17" fillId="0" borderId="0" xfId="2" applyFont="1" applyProtection="1">
      <alignment vertical="center"/>
      <protection locked="0"/>
    </xf>
    <xf numFmtId="0" fontId="17" fillId="0" borderId="0" xfId="2" applyFont="1" applyBorder="1" applyProtection="1">
      <alignment vertical="center"/>
      <protection locked="0"/>
    </xf>
    <xf numFmtId="0" fontId="19" fillId="0" borderId="0" xfId="2" applyFont="1" applyAlignment="1" applyProtection="1">
      <alignment vertical="center"/>
      <protection locked="0"/>
    </xf>
    <xf numFmtId="0" fontId="17" fillId="0" borderId="0" xfId="2" applyFont="1" applyProtection="1">
      <alignment vertical="center"/>
    </xf>
    <xf numFmtId="0" fontId="19" fillId="0" borderId="0" xfId="2" applyFont="1" applyBorder="1" applyAlignment="1" applyProtection="1">
      <alignment vertical="center"/>
    </xf>
    <xf numFmtId="0" fontId="17" fillId="0" borderId="30" xfId="2" applyFont="1" applyBorder="1" applyAlignment="1" applyProtection="1">
      <alignment horizontal="center" vertical="center"/>
    </xf>
    <xf numFmtId="0" fontId="17" fillId="0" borderId="17" xfId="2" applyFont="1" applyBorder="1" applyAlignment="1" applyProtection="1">
      <alignment horizontal="center" vertical="center"/>
    </xf>
    <xf numFmtId="0" fontId="17" fillId="0" borderId="17" xfId="2" applyFont="1" applyBorder="1" applyAlignment="1" applyProtection="1">
      <alignment horizontal="center" vertical="center" shrinkToFit="1"/>
    </xf>
    <xf numFmtId="6" fontId="21" fillId="0" borderId="17" xfId="1" applyFont="1" applyBorder="1" applyAlignment="1" applyProtection="1">
      <alignment vertical="center" shrinkToFit="1"/>
    </xf>
    <xf numFmtId="0" fontId="17" fillId="0" borderId="17" xfId="2" applyFont="1" applyBorder="1" applyProtection="1">
      <alignment vertical="center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7" fillId="0" borderId="17" xfId="2" applyFont="1" applyBorder="1" applyAlignment="1">
      <alignment horizontal="center" vertical="center" shrinkToFit="1"/>
    </xf>
    <xf numFmtId="6" fontId="14" fillId="0" borderId="0" xfId="1" applyFont="1" applyBorder="1" applyAlignment="1" applyProtection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1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7" xfId="0" applyBorder="1" applyAlignment="1">
      <alignment horizontal="right" vertical="center"/>
    </xf>
    <xf numFmtId="14" fontId="0" fillId="0" borderId="17" xfId="0" applyNumberForma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7" fillId="3" borderId="1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/>
    </xf>
    <xf numFmtId="0" fontId="29" fillId="0" borderId="0" xfId="0" applyFont="1" applyProtection="1">
      <alignment vertical="center"/>
      <protection locked="0"/>
    </xf>
    <xf numFmtId="0" fontId="30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49" fontId="0" fillId="0" borderId="0" xfId="0" applyNumberForma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 shrinkToFit="1"/>
    </xf>
    <xf numFmtId="0" fontId="17" fillId="0" borderId="0" xfId="2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33" fillId="0" borderId="0" xfId="1" applyNumberFormat="1" applyFont="1" applyAlignment="1" applyProtection="1">
      <alignment horizontal="left" vertical="center" shrinkToFit="1"/>
    </xf>
    <xf numFmtId="0" fontId="3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6" fontId="33" fillId="0" borderId="6" xfId="1" applyFont="1" applyBorder="1" applyAlignment="1">
      <alignment horizontal="right" vertical="center"/>
    </xf>
    <xf numFmtId="6" fontId="33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6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6" fontId="33" fillId="0" borderId="0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1" fillId="0" borderId="3" xfId="1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176" fontId="7" fillId="0" borderId="2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38" fontId="10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12" fillId="0" borderId="0" xfId="1" applyNumberFormat="1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distributed" vertical="center"/>
    </xf>
    <xf numFmtId="0" fontId="7" fillId="0" borderId="4" xfId="0" applyFont="1" applyBorder="1" applyAlignment="1" applyProtection="1">
      <alignment horizontal="distributed" vertical="center"/>
    </xf>
    <xf numFmtId="6" fontId="12" fillId="0" borderId="0" xfId="1" applyFont="1" applyBorder="1" applyAlignment="1">
      <alignment horizontal="right" vertical="center"/>
    </xf>
    <xf numFmtId="0" fontId="4" fillId="0" borderId="0" xfId="1" applyNumberFormat="1" applyFont="1" applyAlignment="1">
      <alignment horizontal="center" vertical="center" wrapText="1"/>
    </xf>
    <xf numFmtId="6" fontId="4" fillId="0" borderId="0" xfId="1" applyFont="1" applyAlignment="1">
      <alignment horizontal="center" vertical="center" wrapText="1"/>
    </xf>
    <xf numFmtId="38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distributed" vertical="center" wrapText="1" shrinkToFit="1"/>
    </xf>
    <xf numFmtId="0" fontId="7" fillId="0" borderId="0" xfId="0" applyFont="1" applyBorder="1" applyAlignment="1" applyProtection="1">
      <alignment horizontal="distributed" vertical="center" shrinkToFit="1"/>
    </xf>
    <xf numFmtId="0" fontId="7" fillId="0" borderId="4" xfId="0" applyFont="1" applyBorder="1" applyAlignment="1" applyProtection="1">
      <alignment horizontal="distributed" vertical="center" shrinkToFit="1"/>
    </xf>
    <xf numFmtId="0" fontId="7" fillId="0" borderId="3" xfId="0" applyFont="1" applyBorder="1" applyAlignment="1" applyProtection="1">
      <alignment horizontal="distributed" vertical="center" shrinkToFit="1"/>
    </xf>
    <xf numFmtId="0" fontId="7" fillId="0" borderId="5" xfId="0" applyFont="1" applyBorder="1" applyAlignment="1" applyProtection="1">
      <alignment horizontal="distributed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justifyLastLine="1"/>
      <protection locked="0"/>
    </xf>
    <xf numFmtId="0" fontId="7" fillId="0" borderId="3" xfId="0" applyFont="1" applyBorder="1" applyAlignment="1" applyProtection="1">
      <alignment horizontal="center" vertical="center" justifyLastLine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justifyLastLine="1"/>
      <protection locked="0"/>
    </xf>
    <xf numFmtId="0" fontId="11" fillId="0" borderId="5" xfId="0" applyFont="1" applyBorder="1" applyAlignment="1" applyProtection="1">
      <alignment horizontal="center" vertical="center" justifyLastLine="1"/>
      <protection locked="0"/>
    </xf>
    <xf numFmtId="0" fontId="7" fillId="0" borderId="0" xfId="0" applyFont="1" applyAlignment="1" applyProtection="1">
      <alignment vertical="center" wrapText="1"/>
    </xf>
    <xf numFmtId="0" fontId="7" fillId="0" borderId="6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left" vertical="center" wrapText="1"/>
    </xf>
    <xf numFmtId="38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 justifyLastLine="1"/>
      <protection locked="0"/>
    </xf>
    <xf numFmtId="0" fontId="4" fillId="0" borderId="0" xfId="1" applyNumberFormat="1" applyFont="1" applyAlignment="1" applyProtection="1">
      <alignment horizontal="center" vertical="center" wrapText="1"/>
    </xf>
    <xf numFmtId="6" fontId="4" fillId="0" borderId="0" xfId="1" applyFont="1" applyAlignment="1" applyProtection="1">
      <alignment horizontal="center" vertical="center" wrapText="1"/>
    </xf>
    <xf numFmtId="38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6" fontId="12" fillId="0" borderId="0" xfId="1" applyFont="1" applyBorder="1" applyAlignment="1" applyProtection="1">
      <alignment horizontal="right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20" xfId="0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6" fontId="12" fillId="0" borderId="0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6" fontId="33" fillId="0" borderId="6" xfId="1" applyFont="1" applyBorder="1" applyAlignment="1" applyProtection="1">
      <alignment horizontal="right" vertical="center"/>
    </xf>
    <xf numFmtId="6" fontId="33" fillId="0" borderId="3" xfId="1" applyFont="1" applyBorder="1" applyAlignment="1" applyProtection="1">
      <alignment horizontal="right" vertical="center"/>
    </xf>
    <xf numFmtId="6" fontId="33" fillId="0" borderId="0" xfId="1" applyFont="1" applyBorder="1" applyAlignment="1" applyProtection="1">
      <alignment horizontal="right" vertical="center"/>
    </xf>
    <xf numFmtId="0" fontId="25" fillId="3" borderId="19" xfId="0" applyFont="1" applyFill="1" applyBorder="1" applyAlignment="1">
      <alignment horizontal="left" vertical="center"/>
    </xf>
    <xf numFmtId="0" fontId="25" fillId="3" borderId="18" xfId="0" applyFont="1" applyFill="1" applyBorder="1" applyAlignment="1">
      <alignment horizontal="left" vertical="center"/>
    </xf>
    <xf numFmtId="0" fontId="25" fillId="3" borderId="16" xfId="0" applyFont="1" applyFill="1" applyBorder="1" applyAlignment="1">
      <alignment horizontal="left" vertical="center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38" fontId="34" fillId="0" borderId="32" xfId="1" applyNumberFormat="1" applyFont="1" applyBorder="1" applyAlignment="1" applyProtection="1">
      <alignment horizontal="right" vertical="center" wrapText="1" shrinkToFit="1"/>
      <protection locked="0"/>
    </xf>
    <xf numFmtId="38" fontId="34" fillId="0" borderId="33" xfId="1" applyNumberFormat="1" applyFont="1" applyBorder="1" applyAlignment="1" applyProtection="1">
      <alignment horizontal="right" vertical="center" wrapText="1" shrinkToFit="1"/>
      <protection locked="0"/>
    </xf>
    <xf numFmtId="0" fontId="24" fillId="3" borderId="32" xfId="0" applyFont="1" applyFill="1" applyBorder="1" applyAlignment="1">
      <alignment horizontal="center" vertical="center" shrinkToFit="1"/>
    </xf>
    <xf numFmtId="0" fontId="24" fillId="3" borderId="33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38" fontId="34" fillId="3" borderId="32" xfId="1" applyNumberFormat="1" applyFont="1" applyFill="1" applyBorder="1" applyAlignment="1">
      <alignment horizontal="right" vertical="center" wrapText="1" shrinkToFit="1"/>
    </xf>
    <xf numFmtId="38" fontId="34" fillId="3" borderId="33" xfId="1" applyNumberFormat="1" applyFont="1" applyFill="1" applyBorder="1" applyAlignment="1">
      <alignment horizontal="right" vertical="center" wrapText="1" shrinkToFit="1"/>
    </xf>
    <xf numFmtId="49" fontId="0" fillId="3" borderId="17" xfId="0" applyNumberForma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left" vertical="center" shrinkToFi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38" fontId="34" fillId="0" borderId="2" xfId="1" applyNumberFormat="1" applyFont="1" applyBorder="1" applyAlignment="1" applyProtection="1">
      <alignment horizontal="right" vertical="center" wrapText="1" shrinkToFit="1"/>
    </xf>
    <xf numFmtId="38" fontId="34" fillId="0" borderId="5" xfId="1" applyNumberFormat="1" applyFont="1" applyBorder="1" applyAlignment="1" applyProtection="1">
      <alignment horizontal="right" vertical="center" wrapText="1" shrinkToFit="1"/>
    </xf>
    <xf numFmtId="38" fontId="34" fillId="0" borderId="32" xfId="0" applyNumberFormat="1" applyFont="1" applyBorder="1" applyAlignment="1" applyProtection="1">
      <alignment horizontal="right" vertical="center"/>
    </xf>
    <xf numFmtId="38" fontId="34" fillId="0" borderId="33" xfId="0" applyNumberFormat="1" applyFont="1" applyBorder="1" applyAlignment="1" applyProtection="1">
      <alignment horizontal="right" vertical="center"/>
    </xf>
    <xf numFmtId="3" fontId="34" fillId="0" borderId="2" xfId="1" applyNumberFormat="1" applyFont="1" applyBorder="1" applyAlignment="1" applyProtection="1">
      <alignment horizontal="right" vertical="center" wrapText="1" shrinkToFit="1"/>
      <protection locked="0"/>
    </xf>
    <xf numFmtId="3" fontId="34" fillId="0" borderId="5" xfId="1" applyNumberFormat="1" applyFont="1" applyBorder="1" applyAlignment="1" applyProtection="1">
      <alignment horizontal="right" vertical="center" wrapText="1" shrinkToFi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left" vertical="center" shrinkToFit="1"/>
    </xf>
    <xf numFmtId="38" fontId="34" fillId="3" borderId="32" xfId="0" applyNumberFormat="1" applyFont="1" applyFill="1" applyBorder="1" applyAlignment="1">
      <alignment horizontal="right" vertical="center"/>
    </xf>
    <xf numFmtId="38" fontId="34" fillId="3" borderId="33" xfId="0" applyNumberFormat="1" applyFont="1" applyFill="1" applyBorder="1" applyAlignment="1">
      <alignment horizontal="right" vertical="center"/>
    </xf>
    <xf numFmtId="38" fontId="34" fillId="3" borderId="2" xfId="1" applyNumberFormat="1" applyFont="1" applyFill="1" applyBorder="1" applyAlignment="1">
      <alignment horizontal="right" vertical="center" wrapText="1" shrinkToFit="1"/>
    </xf>
    <xf numFmtId="38" fontId="34" fillId="3" borderId="5" xfId="1" applyNumberFormat="1" applyFont="1" applyFill="1" applyBorder="1" applyAlignment="1">
      <alignment horizontal="right" vertical="center" wrapText="1" shrinkToFit="1"/>
    </xf>
    <xf numFmtId="3" fontId="34" fillId="3" borderId="2" xfId="1" applyNumberFormat="1" applyFont="1" applyFill="1" applyBorder="1" applyAlignment="1">
      <alignment horizontal="right" vertical="center" wrapText="1" shrinkToFit="1"/>
    </xf>
    <xf numFmtId="3" fontId="34" fillId="3" borderId="5" xfId="1" applyNumberFormat="1" applyFont="1" applyFill="1" applyBorder="1" applyAlignment="1">
      <alignment horizontal="right" vertical="center" wrapText="1" shrinkToFit="1"/>
    </xf>
    <xf numFmtId="0" fontId="24" fillId="3" borderId="3" xfId="0" applyFont="1" applyFill="1" applyBorder="1" applyAlignment="1">
      <alignment horizontal="left" vertical="center" shrinkToFit="1"/>
    </xf>
    <xf numFmtId="0" fontId="24" fillId="3" borderId="5" xfId="0" applyFont="1" applyFill="1" applyBorder="1" applyAlignment="1">
      <alignment horizontal="left" vertical="center" shrinkToFit="1"/>
    </xf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 applyProtection="1">
      <alignment horizontal="center" vertical="center" wrapText="1" shrinkToFit="1"/>
      <protection locked="0"/>
    </xf>
    <xf numFmtId="0" fontId="4" fillId="3" borderId="15" xfId="0" applyFont="1" applyFill="1" applyBorder="1" applyAlignment="1" applyProtection="1">
      <alignment horizontal="center" vertical="center" wrapText="1" shrinkToFit="1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38" fillId="0" borderId="17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left" vertical="center" shrinkToFit="1"/>
      <protection locked="0"/>
    </xf>
    <xf numFmtId="0" fontId="26" fillId="0" borderId="15" xfId="0" applyFont="1" applyBorder="1" applyAlignment="1" applyProtection="1">
      <alignment horizontal="left" vertical="center" shrinkToFit="1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 shrinkToFit="1"/>
      <protection locked="0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6" fontId="33" fillId="0" borderId="20" xfId="1" applyFont="1" applyBorder="1" applyAlignment="1" applyProtection="1">
      <alignment horizontal="right" vertical="center"/>
    </xf>
    <xf numFmtId="6" fontId="33" fillId="0" borderId="2" xfId="1" applyFont="1" applyBorder="1" applyAlignment="1" applyProtection="1">
      <alignment horizontal="right" vertical="center"/>
    </xf>
    <xf numFmtId="6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6" fontId="33" fillId="0" borderId="1" xfId="1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 justifyLastLine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19" xfId="0" applyFont="1" applyBorder="1" applyAlignment="1" applyProtection="1">
      <alignment horizontal="distributed" vertical="center" shrinkToFit="1"/>
      <protection locked="0"/>
    </xf>
    <xf numFmtId="0" fontId="7" fillId="0" borderId="18" xfId="0" applyFont="1" applyBorder="1" applyAlignment="1" applyProtection="1">
      <alignment horizontal="distributed" vertical="center" shrinkToFit="1"/>
      <protection locked="0"/>
    </xf>
    <xf numFmtId="0" fontId="7" fillId="0" borderId="16" xfId="0" applyFont="1" applyBorder="1" applyAlignment="1" applyProtection="1">
      <alignment horizontal="distributed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0" fontId="7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shrinkToFit="1"/>
      <protection locked="0"/>
    </xf>
    <xf numFmtId="6" fontId="7" fillId="0" borderId="0" xfId="1" applyFont="1" applyBorder="1" applyAlignment="1" applyProtection="1">
      <alignment horizontal="left" vertical="center" shrinkToFit="1"/>
      <protection locked="0"/>
    </xf>
    <xf numFmtId="0" fontId="7" fillId="0" borderId="0" xfId="1" applyNumberFormat="1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6" fontId="14" fillId="0" borderId="3" xfId="1" applyFont="1" applyBorder="1" applyAlignment="1" applyProtection="1">
      <alignment horizontal="right" vertical="center" shrinkToFit="1"/>
    </xf>
    <xf numFmtId="6" fontId="14" fillId="0" borderId="5" xfId="1" applyFont="1" applyBorder="1" applyAlignment="1" applyProtection="1">
      <alignment horizontal="right" vertical="center" shrinkToFit="1"/>
    </xf>
    <xf numFmtId="6" fontId="7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6" fontId="14" fillId="0" borderId="3" xfId="1" applyFont="1" applyBorder="1" applyAlignment="1" applyProtection="1">
      <alignment horizontal="right" vertical="center" shrinkToFit="1"/>
      <protection locked="0"/>
    </xf>
    <xf numFmtId="6" fontId="14" fillId="0" borderId="5" xfId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1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176" fontId="7" fillId="0" borderId="29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6" fontId="14" fillId="0" borderId="3" xfId="1" applyFont="1" applyBorder="1" applyAlignment="1">
      <alignment horizontal="right" vertical="center" wrapText="1"/>
    </xf>
    <xf numFmtId="6" fontId="14" fillId="0" borderId="5" xfId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left" vertical="center" wrapText="1"/>
    </xf>
    <xf numFmtId="6" fontId="7" fillId="0" borderId="0" xfId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justifyLastLine="1"/>
    </xf>
    <xf numFmtId="176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6" fontId="14" fillId="0" borderId="3" xfId="0" applyNumberFormat="1" applyFont="1" applyBorder="1" applyAlignment="1" applyProtection="1">
      <alignment horizontal="right" vertical="center" shrinkToFit="1"/>
    </xf>
    <xf numFmtId="0" fontId="14" fillId="0" borderId="3" xfId="0" applyFont="1" applyBorder="1" applyAlignment="1" applyProtection="1">
      <alignment horizontal="right" vertical="center" shrinkToFit="1"/>
    </xf>
    <xf numFmtId="0" fontId="14" fillId="0" borderId="5" xfId="0" applyFont="1" applyBorder="1" applyAlignment="1" applyProtection="1">
      <alignment horizontal="right" vertical="center" shrinkToFi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6" fontId="14" fillId="0" borderId="3" xfId="0" applyNumberFormat="1" applyFont="1" applyFill="1" applyBorder="1" applyAlignment="1" applyProtection="1">
      <alignment horizontal="right" vertical="center" wrapText="1"/>
    </xf>
    <xf numFmtId="6" fontId="14" fillId="0" borderId="5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6" fontId="4" fillId="0" borderId="24" xfId="0" applyNumberFormat="1" applyFont="1" applyBorder="1" applyAlignment="1" applyProtection="1">
      <alignment horizontal="center" vertical="center" shrinkToFit="1"/>
    </xf>
    <xf numFmtId="6" fontId="9" fillId="0" borderId="24" xfId="0" applyNumberFormat="1" applyFont="1" applyBorder="1" applyAlignment="1" applyProtection="1">
      <alignment horizontal="center" vertical="center" shrinkToFit="1"/>
    </xf>
    <xf numFmtId="176" fontId="9" fillId="0" borderId="28" xfId="0" applyNumberFormat="1" applyFont="1" applyBorder="1" applyAlignment="1" applyProtection="1">
      <alignment horizontal="center" vertical="center" shrinkToFit="1"/>
    </xf>
    <xf numFmtId="0" fontId="7" fillId="0" borderId="0" xfId="1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>
      <alignment horizontal="center"/>
    </xf>
    <xf numFmtId="6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6" fontId="14" fillId="0" borderId="3" xfId="0" applyNumberFormat="1" applyFont="1" applyBorder="1" applyAlignment="1">
      <alignment horizontal="right" vertical="center" wrapText="1"/>
    </xf>
    <xf numFmtId="6" fontId="14" fillId="0" borderId="5" xfId="0" applyNumberFormat="1" applyFont="1" applyBorder="1" applyAlignment="1">
      <alignment horizontal="right" vertical="center" wrapText="1"/>
    </xf>
    <xf numFmtId="6" fontId="7" fillId="0" borderId="24" xfId="0" applyNumberFormat="1" applyFont="1" applyBorder="1" applyAlignment="1">
      <alignment horizontal="center" vertical="center" shrinkToFit="1"/>
    </xf>
    <xf numFmtId="6" fontId="4" fillId="0" borderId="24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 wrapText="1"/>
      <protection locked="0"/>
    </xf>
    <xf numFmtId="0" fontId="17" fillId="0" borderId="17" xfId="2" applyFont="1" applyBorder="1" applyAlignment="1" applyProtection="1">
      <alignment horizontal="center" vertical="center"/>
      <protection locked="0"/>
    </xf>
    <xf numFmtId="0" fontId="17" fillId="0" borderId="17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/>
    </xf>
    <xf numFmtId="0" fontId="17" fillId="0" borderId="17" xfId="2" applyFont="1" applyBorder="1" applyAlignment="1" applyProtection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8" fillId="0" borderId="0" xfId="2" applyFont="1" applyAlignment="1" applyProtection="1">
      <alignment horizontal="center" vertical="center"/>
    </xf>
    <xf numFmtId="0" fontId="18" fillId="0" borderId="0" xfId="2" applyFont="1" applyAlignment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0" fontId="28" fillId="0" borderId="17" xfId="2" applyFont="1" applyBorder="1" applyAlignment="1" applyProtection="1">
      <alignment horizontal="center" vertical="center" wrapText="1"/>
    </xf>
    <xf numFmtId="0" fontId="22" fillId="0" borderId="17" xfId="2" applyFont="1" applyBorder="1" applyAlignment="1" applyProtection="1">
      <alignment horizontal="center" vertical="center"/>
    </xf>
    <xf numFmtId="0" fontId="17" fillId="0" borderId="1" xfId="2" applyFont="1" applyBorder="1" applyAlignment="1" applyProtection="1">
      <alignment horizontal="left" vertical="center"/>
      <protection locked="0"/>
    </xf>
    <xf numFmtId="0" fontId="17" fillId="0" borderId="0" xfId="2" applyFont="1" applyBorder="1" applyAlignment="1" applyProtection="1">
      <alignment horizontal="left" vertical="center"/>
      <protection locked="0"/>
    </xf>
    <xf numFmtId="0" fontId="17" fillId="0" borderId="4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3" xfId="2" applyFont="1" applyBorder="1" applyAlignment="1" applyProtection="1">
      <alignment horizontal="left" vertical="center"/>
      <protection locked="0"/>
    </xf>
    <xf numFmtId="0" fontId="17" fillId="0" borderId="5" xfId="2" applyFont="1" applyBorder="1" applyAlignment="1" applyProtection="1">
      <alignment horizontal="left" vertical="center"/>
      <protection locked="0"/>
    </xf>
    <xf numFmtId="0" fontId="17" fillId="0" borderId="20" xfId="2" applyFont="1" applyBorder="1" applyAlignment="1" applyProtection="1">
      <alignment horizontal="left" vertical="center"/>
      <protection locked="0"/>
    </xf>
    <xf numFmtId="0" fontId="17" fillId="0" borderId="6" xfId="2" applyFont="1" applyBorder="1" applyAlignment="1" applyProtection="1">
      <alignment horizontal="left" vertical="center"/>
      <protection locked="0"/>
    </xf>
    <xf numFmtId="0" fontId="17" fillId="0" borderId="7" xfId="2" applyFont="1" applyBorder="1" applyAlignment="1" applyProtection="1">
      <alignment horizontal="left" vertical="center"/>
      <protection locked="0"/>
    </xf>
    <xf numFmtId="0" fontId="23" fillId="0" borderId="17" xfId="2" applyFont="1" applyBorder="1" applyAlignment="1" applyProtection="1">
      <alignment horizontal="center" vertical="center" shrinkToFit="1"/>
    </xf>
    <xf numFmtId="0" fontId="20" fillId="0" borderId="30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/>
    </xf>
    <xf numFmtId="0" fontId="17" fillId="0" borderId="20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/>
    </xf>
    <xf numFmtId="0" fontId="23" fillId="0" borderId="17" xfId="2" applyFont="1" applyBorder="1" applyAlignment="1" applyProtection="1">
      <alignment horizontal="center" vertical="center"/>
    </xf>
    <xf numFmtId="0" fontId="18" fillId="0" borderId="0" xfId="2" applyFont="1" applyAlignment="1" applyProtection="1">
      <alignment horizontal="center" vertical="center"/>
      <protection locked="0"/>
    </xf>
    <xf numFmtId="0" fontId="17" fillId="0" borderId="1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7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85D8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7620</xdr:rowOff>
    </xdr:from>
    <xdr:to>
      <xdr:col>69</xdr:col>
      <xdr:colOff>15240</xdr:colOff>
      <xdr:row>15</xdr:row>
      <xdr:rowOff>189604</xdr:rowOff>
    </xdr:to>
    <xdr:sp macro="" textlink="">
      <xdr:nvSpPr>
        <xdr:cNvPr id="7265" name="AutoShape 2"/>
        <xdr:cNvSpPr>
          <a:spLocks noChangeArrowheads="1"/>
        </xdr:cNvSpPr>
      </xdr:nvSpPr>
      <xdr:spPr bwMode="auto">
        <a:xfrm>
          <a:off x="3185160" y="2240280"/>
          <a:ext cx="2514600" cy="1134484"/>
        </a:xfrm>
        <a:prstGeom prst="roundRect">
          <a:avLst>
            <a:gd name="adj" fmla="val 571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36</xdr:col>
      <xdr:colOff>85725</xdr:colOff>
      <xdr:row>24</xdr:row>
      <xdr:rowOff>0</xdr:rowOff>
    </xdr:to>
    <xdr:sp macro="" textlink="">
      <xdr:nvSpPr>
        <xdr:cNvPr id="7266" name="AutoShape 3"/>
        <xdr:cNvSpPr>
          <a:spLocks noChangeArrowheads="1"/>
        </xdr:cNvSpPr>
      </xdr:nvSpPr>
      <xdr:spPr bwMode="auto">
        <a:xfrm>
          <a:off x="0" y="2238375"/>
          <a:ext cx="3419475" cy="2524125"/>
        </a:xfrm>
        <a:prstGeom prst="roundRect">
          <a:avLst>
            <a:gd name="adj" fmla="val 346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</xdr:colOff>
      <xdr:row>16</xdr:row>
      <xdr:rowOff>182880</xdr:rowOff>
    </xdr:from>
    <xdr:to>
      <xdr:col>69</xdr:col>
      <xdr:colOff>7620</xdr:colOff>
      <xdr:row>19</xdr:row>
      <xdr:rowOff>7620</xdr:rowOff>
    </xdr:to>
    <xdr:sp macro="" textlink="">
      <xdr:nvSpPr>
        <xdr:cNvPr id="7267" name="AutoShape 4"/>
        <xdr:cNvSpPr>
          <a:spLocks noChangeArrowheads="1"/>
        </xdr:cNvSpPr>
      </xdr:nvSpPr>
      <xdr:spPr bwMode="auto">
        <a:xfrm>
          <a:off x="3192780" y="3558540"/>
          <a:ext cx="2499360" cy="39624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69</xdr:col>
      <xdr:colOff>0</xdr:colOff>
      <xdr:row>46</xdr:row>
      <xdr:rowOff>0</xdr:rowOff>
    </xdr:to>
    <xdr:sp macro="" textlink="">
      <xdr:nvSpPr>
        <xdr:cNvPr id="7268" name="AutoShape 5"/>
        <xdr:cNvSpPr>
          <a:spLocks noChangeArrowheads="1"/>
        </xdr:cNvSpPr>
      </xdr:nvSpPr>
      <xdr:spPr bwMode="auto">
        <a:xfrm>
          <a:off x="0" y="4953000"/>
          <a:ext cx="6457950" cy="4095750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68581</xdr:colOff>
      <xdr:row>26</xdr:row>
      <xdr:rowOff>60959</xdr:rowOff>
    </xdr:from>
    <xdr:to>
      <xdr:col>49</xdr:col>
      <xdr:colOff>11431</xdr:colOff>
      <xdr:row>45</xdr:row>
      <xdr:rowOff>89534</xdr:rowOff>
    </xdr:to>
    <xdr:sp macro="" textlink="">
      <xdr:nvSpPr>
        <xdr:cNvPr id="9" name="テキスト ボックス 8"/>
        <xdr:cNvSpPr txBox="1"/>
      </xdr:nvSpPr>
      <xdr:spPr>
        <a:xfrm>
          <a:off x="3253741" y="5181599"/>
          <a:ext cx="864870" cy="36480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記 入 不 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110</xdr:col>
      <xdr:colOff>76200</xdr:colOff>
      <xdr:row>9</xdr:row>
      <xdr:rowOff>274319</xdr:rowOff>
    </xdr:from>
    <xdr:to>
      <xdr:col>140</xdr:col>
      <xdr:colOff>76200</xdr:colOff>
      <xdr:row>16</xdr:row>
      <xdr:rowOff>14792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9113520" y="2225039"/>
          <a:ext cx="2499360" cy="1165413"/>
        </a:xfrm>
        <a:prstGeom prst="roundRect">
          <a:avLst>
            <a:gd name="adj" fmla="val 571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0</xdr:colOff>
      <xdr:row>10</xdr:row>
      <xdr:rowOff>0</xdr:rowOff>
    </xdr:from>
    <xdr:to>
      <xdr:col>108</xdr:col>
      <xdr:colOff>85725</xdr:colOff>
      <xdr:row>24</xdr:row>
      <xdr:rowOff>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>
          <a:off x="0" y="2238375"/>
          <a:ext cx="3419475" cy="2524125"/>
        </a:xfrm>
        <a:prstGeom prst="roundRect">
          <a:avLst>
            <a:gd name="adj" fmla="val 346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111</xdr:col>
      <xdr:colOff>7620</xdr:colOff>
      <xdr:row>17</xdr:row>
      <xdr:rowOff>0</xdr:rowOff>
    </xdr:from>
    <xdr:to>
      <xdr:col>141</xdr:col>
      <xdr:colOff>7620</xdr:colOff>
      <xdr:row>19</xdr:row>
      <xdr:rowOff>15240</xdr:rowOff>
    </xdr:to>
    <xdr:sp macro="" textlink="">
      <xdr:nvSpPr>
        <xdr:cNvPr id="37" name="AutoShape 4"/>
        <xdr:cNvSpPr>
          <a:spLocks noChangeArrowheads="1"/>
        </xdr:cNvSpPr>
      </xdr:nvSpPr>
      <xdr:spPr bwMode="auto">
        <a:xfrm>
          <a:off x="9128760" y="3566160"/>
          <a:ext cx="2499360" cy="39624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0</xdr:colOff>
      <xdr:row>25</xdr:row>
      <xdr:rowOff>0</xdr:rowOff>
    </xdr:from>
    <xdr:to>
      <xdr:col>141</xdr:col>
      <xdr:colOff>0</xdr:colOff>
      <xdr:row>46</xdr:row>
      <xdr:rowOff>0</xdr:rowOff>
    </xdr:to>
    <xdr:sp macro="" textlink="">
      <xdr:nvSpPr>
        <xdr:cNvPr id="38" name="AutoShape 5"/>
        <xdr:cNvSpPr>
          <a:spLocks noChangeArrowheads="1"/>
        </xdr:cNvSpPr>
      </xdr:nvSpPr>
      <xdr:spPr bwMode="auto">
        <a:xfrm>
          <a:off x="0" y="4953000"/>
          <a:ext cx="6457950" cy="4095750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68581</xdr:colOff>
      <xdr:row>26</xdr:row>
      <xdr:rowOff>53339</xdr:rowOff>
    </xdr:from>
    <xdr:to>
      <xdr:col>121</xdr:col>
      <xdr:colOff>11431</xdr:colOff>
      <xdr:row>45</xdr:row>
      <xdr:rowOff>81914</xdr:rowOff>
    </xdr:to>
    <xdr:sp macro="" textlink="">
      <xdr:nvSpPr>
        <xdr:cNvPr id="40" name="テキスト ボックス 39"/>
        <xdr:cNvSpPr txBox="1"/>
      </xdr:nvSpPr>
      <xdr:spPr>
        <a:xfrm>
          <a:off x="9273541" y="5173979"/>
          <a:ext cx="864870" cy="36480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記 入 不 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96</xdr:col>
      <xdr:colOff>40006</xdr:colOff>
      <xdr:row>4</xdr:row>
      <xdr:rowOff>36195</xdr:rowOff>
    </xdr:from>
    <xdr:to>
      <xdr:col>119</xdr:col>
      <xdr:colOff>57150</xdr:colOff>
      <xdr:row>5</xdr:row>
      <xdr:rowOff>131445</xdr:rowOff>
    </xdr:to>
    <xdr:sp macro="" textlink="">
      <xdr:nvSpPr>
        <xdr:cNvPr id="41" name="テキスト ボックス 40"/>
        <xdr:cNvSpPr txBox="1"/>
      </xdr:nvSpPr>
      <xdr:spPr>
        <a:xfrm>
          <a:off x="8071486" y="798195"/>
          <a:ext cx="1945004" cy="285750"/>
        </a:xfrm>
        <a:prstGeom prst="wedgeRectCallout">
          <a:avLst>
            <a:gd name="adj1" fmla="val -64024"/>
            <a:gd name="adj2" fmla="val -833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日　付　は　記　入　不　要</a:t>
          </a:r>
        </a:p>
      </xdr:txBody>
    </xdr:sp>
    <xdr:clientData fPrintsWithSheet="0"/>
  </xdr:twoCellAnchor>
  <xdr:twoCellAnchor>
    <xdr:from>
      <xdr:col>33</xdr:col>
      <xdr:colOff>38100</xdr:colOff>
      <xdr:row>3</xdr:row>
      <xdr:rowOff>63649</xdr:rowOff>
    </xdr:from>
    <xdr:to>
      <xdr:col>69</xdr:col>
      <xdr:colOff>15240</xdr:colOff>
      <xdr:row>6</xdr:row>
      <xdr:rowOff>139848</xdr:rowOff>
    </xdr:to>
    <xdr:sp macro="" textlink="">
      <xdr:nvSpPr>
        <xdr:cNvPr id="43" name="テキスト ボックス 42"/>
        <xdr:cNvSpPr txBox="1"/>
      </xdr:nvSpPr>
      <xdr:spPr>
        <a:xfrm>
          <a:off x="2804160" y="635149"/>
          <a:ext cx="2979420" cy="647699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提出不要です。</a:t>
          </a:r>
          <a:endParaRPr kumimoji="1" lang="en-US" altLang="ja-JP" sz="1600"/>
        </a:p>
      </xdr:txBody>
    </xdr:sp>
    <xdr:clientData fPrintsWithSheet="0"/>
  </xdr:twoCellAnchor>
  <xdr:twoCellAnchor>
    <xdr:from>
      <xdr:col>39</xdr:col>
      <xdr:colOff>0</xdr:colOff>
      <xdr:row>19</xdr:row>
      <xdr:rowOff>121920</xdr:rowOff>
    </xdr:from>
    <xdr:to>
      <xdr:col>69</xdr:col>
      <xdr:colOff>0</xdr:colOff>
      <xdr:row>23</xdr:row>
      <xdr:rowOff>53340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3185160" y="4069080"/>
          <a:ext cx="2499360" cy="57150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111</xdr:col>
      <xdr:colOff>0</xdr:colOff>
      <xdr:row>19</xdr:row>
      <xdr:rowOff>121920</xdr:rowOff>
    </xdr:from>
    <xdr:to>
      <xdr:col>141</xdr:col>
      <xdr:colOff>0</xdr:colOff>
      <xdr:row>23</xdr:row>
      <xdr:rowOff>53340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3185160" y="4069080"/>
          <a:ext cx="2499360" cy="57150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76200</xdr:colOff>
      <xdr:row>46</xdr:row>
      <xdr:rowOff>1386</xdr:rowOff>
    </xdr:from>
    <xdr:to>
      <xdr:col>69</xdr:col>
      <xdr:colOff>9699</xdr:colOff>
      <xdr:row>47</xdr:row>
      <xdr:rowOff>4850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3151909" y="9076113"/>
          <a:ext cx="2579717" cy="384464"/>
        </a:xfrm>
        <a:prstGeom prst="roundRect">
          <a:avLst>
            <a:gd name="adj" fmla="val 125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76200</xdr:colOff>
      <xdr:row>46</xdr:row>
      <xdr:rowOff>0</xdr:rowOff>
    </xdr:from>
    <xdr:to>
      <xdr:col>141</xdr:col>
      <xdr:colOff>7620</xdr:colOff>
      <xdr:row>47</xdr:row>
      <xdr:rowOff>0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9197340" y="8930640"/>
          <a:ext cx="2598420" cy="381000"/>
        </a:xfrm>
        <a:prstGeom prst="roundRect">
          <a:avLst>
            <a:gd name="adj" fmla="val 125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244928</xdr:colOff>
      <xdr:row>47</xdr:row>
      <xdr:rowOff>40821</xdr:rowOff>
    </xdr:from>
    <xdr:to>
      <xdr:col>8</xdr:col>
      <xdr:colOff>25533</xdr:colOff>
      <xdr:row>49</xdr:row>
      <xdr:rowOff>99332</xdr:rowOff>
    </xdr:to>
    <xdr:sp macro="" textlink="">
      <xdr:nvSpPr>
        <xdr:cNvPr id="6" name="テキスト ボックス 5"/>
        <xdr:cNvSpPr txBox="1"/>
      </xdr:nvSpPr>
      <xdr:spPr>
        <a:xfrm>
          <a:off x="3741964" y="9348107"/>
          <a:ext cx="1767248" cy="412296"/>
        </a:xfrm>
        <a:prstGeom prst="wedgeRectCallout">
          <a:avLst>
            <a:gd name="adj1" fmla="val 55891"/>
            <a:gd name="adj2" fmla="val 103191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190500</xdr:colOff>
      <xdr:row>47</xdr:row>
      <xdr:rowOff>-1</xdr:rowOff>
    </xdr:from>
    <xdr:to>
      <xdr:col>17</xdr:col>
      <xdr:colOff>406534</xdr:colOff>
      <xdr:row>49</xdr:row>
      <xdr:rowOff>58510</xdr:rowOff>
    </xdr:to>
    <xdr:sp macro="" textlink="">
      <xdr:nvSpPr>
        <xdr:cNvPr id="7" name="テキスト ボックス 6"/>
        <xdr:cNvSpPr txBox="1"/>
      </xdr:nvSpPr>
      <xdr:spPr>
        <a:xfrm>
          <a:off x="10817679" y="9307285"/>
          <a:ext cx="1767248" cy="412296"/>
        </a:xfrm>
        <a:prstGeom prst="wedgeRectCallout">
          <a:avLst>
            <a:gd name="adj1" fmla="val 55122"/>
            <a:gd name="adj2" fmla="val 119693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0</xdr:col>
      <xdr:colOff>767443</xdr:colOff>
      <xdr:row>1</xdr:row>
      <xdr:rowOff>419100</xdr:rowOff>
    </xdr:from>
    <xdr:to>
      <xdr:col>8</xdr:col>
      <xdr:colOff>87166</xdr:colOff>
      <xdr:row>4</xdr:row>
      <xdr:rowOff>16328</xdr:rowOff>
    </xdr:to>
    <xdr:sp macro="" textlink="">
      <xdr:nvSpPr>
        <xdr:cNvPr id="8" name="テキスト ボックス 7"/>
        <xdr:cNvSpPr txBox="1"/>
      </xdr:nvSpPr>
      <xdr:spPr>
        <a:xfrm>
          <a:off x="767443" y="582386"/>
          <a:ext cx="4283609" cy="642256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5" name="テキスト ボックス 24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136071</xdr:colOff>
      <xdr:row>4</xdr:row>
      <xdr:rowOff>95250</xdr:rowOff>
    </xdr:from>
    <xdr:to>
      <xdr:col>5</xdr:col>
      <xdr:colOff>398317</xdr:colOff>
      <xdr:row>4</xdr:row>
      <xdr:rowOff>350074</xdr:rowOff>
    </xdr:to>
    <xdr:sp macro="" textlink="">
      <xdr:nvSpPr>
        <xdr:cNvPr id="26" name="テキスト ボックス 25"/>
        <xdr:cNvSpPr txBox="1"/>
      </xdr:nvSpPr>
      <xdr:spPr>
        <a:xfrm>
          <a:off x="2462892" y="1319893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110093</xdr:colOff>
      <xdr:row>58</xdr:row>
      <xdr:rowOff>411925</xdr:rowOff>
    </xdr:from>
    <xdr:to>
      <xdr:col>8</xdr:col>
      <xdr:colOff>58138</xdr:colOff>
      <xdr:row>58</xdr:row>
      <xdr:rowOff>3615925</xdr:rowOff>
    </xdr:to>
    <xdr:sp macro="" textlink="">
      <xdr:nvSpPr>
        <xdr:cNvPr id="27" name="正方形/長方形 26"/>
        <xdr:cNvSpPr/>
      </xdr:nvSpPr>
      <xdr:spPr>
        <a:xfrm>
          <a:off x="976002" y="1631001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123700</xdr:colOff>
      <xdr:row>54</xdr:row>
      <xdr:rowOff>329045</xdr:rowOff>
    </xdr:from>
    <xdr:to>
      <xdr:col>8</xdr:col>
      <xdr:colOff>71745</xdr:colOff>
      <xdr:row>54</xdr:row>
      <xdr:rowOff>3533045</xdr:rowOff>
    </xdr:to>
    <xdr:sp macro="" textlink="">
      <xdr:nvSpPr>
        <xdr:cNvPr id="28" name="正方形/長方形 27"/>
        <xdr:cNvSpPr/>
      </xdr:nvSpPr>
      <xdr:spPr>
        <a:xfrm>
          <a:off x="989609" y="11152909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69272</xdr:colOff>
      <xdr:row>64</xdr:row>
      <xdr:rowOff>249876</xdr:rowOff>
    </xdr:from>
    <xdr:to>
      <xdr:col>8</xdr:col>
      <xdr:colOff>17317</xdr:colOff>
      <xdr:row>64</xdr:row>
      <xdr:rowOff>3453876</xdr:rowOff>
    </xdr:to>
    <xdr:sp macro="" textlink="">
      <xdr:nvSpPr>
        <xdr:cNvPr id="29" name="正方形/長方形 28"/>
        <xdr:cNvSpPr/>
      </xdr:nvSpPr>
      <xdr:spPr>
        <a:xfrm>
          <a:off x="935181" y="21222194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218950</xdr:colOff>
      <xdr:row>78</xdr:row>
      <xdr:rowOff>416873</xdr:rowOff>
    </xdr:from>
    <xdr:to>
      <xdr:col>8</xdr:col>
      <xdr:colOff>166995</xdr:colOff>
      <xdr:row>78</xdr:row>
      <xdr:rowOff>3620873</xdr:rowOff>
    </xdr:to>
    <xdr:sp macro="" textlink="">
      <xdr:nvSpPr>
        <xdr:cNvPr id="30" name="正方形/長方形 29"/>
        <xdr:cNvSpPr/>
      </xdr:nvSpPr>
      <xdr:spPr>
        <a:xfrm>
          <a:off x="1084859" y="3661187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164522</xdr:colOff>
      <xdr:row>74</xdr:row>
      <xdr:rowOff>361206</xdr:rowOff>
    </xdr:from>
    <xdr:to>
      <xdr:col>8</xdr:col>
      <xdr:colOff>112567</xdr:colOff>
      <xdr:row>74</xdr:row>
      <xdr:rowOff>3565206</xdr:rowOff>
    </xdr:to>
    <xdr:sp macro="" textlink="">
      <xdr:nvSpPr>
        <xdr:cNvPr id="31" name="正方形/長方形 30"/>
        <xdr:cNvSpPr/>
      </xdr:nvSpPr>
      <xdr:spPr>
        <a:xfrm>
          <a:off x="1030431" y="31481979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86591</xdr:colOff>
      <xdr:row>68</xdr:row>
      <xdr:rowOff>277091</xdr:rowOff>
    </xdr:from>
    <xdr:to>
      <xdr:col>8</xdr:col>
      <xdr:colOff>34636</xdr:colOff>
      <xdr:row>68</xdr:row>
      <xdr:rowOff>3481091</xdr:rowOff>
    </xdr:to>
    <xdr:sp macro="" textlink="">
      <xdr:nvSpPr>
        <xdr:cNvPr id="32" name="正方形/長方形 31"/>
        <xdr:cNvSpPr/>
      </xdr:nvSpPr>
      <xdr:spPr>
        <a:xfrm>
          <a:off x="952500" y="2632363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33" name="テキスト ボックス 32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34" name="テキスト ボックス 33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5" name="テキスト ボックス 34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218950</xdr:colOff>
      <xdr:row>88</xdr:row>
      <xdr:rowOff>416873</xdr:rowOff>
    </xdr:from>
    <xdr:to>
      <xdr:col>8</xdr:col>
      <xdr:colOff>166995</xdr:colOff>
      <xdr:row>88</xdr:row>
      <xdr:rowOff>3620873</xdr:rowOff>
    </xdr:to>
    <xdr:sp macro="" textlink="">
      <xdr:nvSpPr>
        <xdr:cNvPr id="37" name="正方形/長方形 36"/>
        <xdr:cNvSpPr/>
      </xdr:nvSpPr>
      <xdr:spPr>
        <a:xfrm>
          <a:off x="1076200" y="36302311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164522</xdr:colOff>
      <xdr:row>84</xdr:row>
      <xdr:rowOff>361206</xdr:rowOff>
    </xdr:from>
    <xdr:to>
      <xdr:col>8</xdr:col>
      <xdr:colOff>112567</xdr:colOff>
      <xdr:row>84</xdr:row>
      <xdr:rowOff>3565206</xdr:rowOff>
    </xdr:to>
    <xdr:sp macro="" textlink="">
      <xdr:nvSpPr>
        <xdr:cNvPr id="38" name="正方形/長方形 37"/>
        <xdr:cNvSpPr/>
      </xdr:nvSpPr>
      <xdr:spPr>
        <a:xfrm>
          <a:off x="1021772" y="31174581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218950</xdr:colOff>
      <xdr:row>98</xdr:row>
      <xdr:rowOff>416873</xdr:rowOff>
    </xdr:from>
    <xdr:to>
      <xdr:col>8</xdr:col>
      <xdr:colOff>166995</xdr:colOff>
      <xdr:row>98</xdr:row>
      <xdr:rowOff>3620873</xdr:rowOff>
    </xdr:to>
    <xdr:sp macro="" textlink="">
      <xdr:nvSpPr>
        <xdr:cNvPr id="43" name="正方形/長方形 42"/>
        <xdr:cNvSpPr/>
      </xdr:nvSpPr>
      <xdr:spPr>
        <a:xfrm>
          <a:off x="1076200" y="46434529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164522</xdr:colOff>
      <xdr:row>94</xdr:row>
      <xdr:rowOff>361206</xdr:rowOff>
    </xdr:from>
    <xdr:to>
      <xdr:col>8</xdr:col>
      <xdr:colOff>112567</xdr:colOff>
      <xdr:row>94</xdr:row>
      <xdr:rowOff>3565206</xdr:rowOff>
    </xdr:to>
    <xdr:sp macro="" textlink="">
      <xdr:nvSpPr>
        <xdr:cNvPr id="44" name="正方形/長方形 43"/>
        <xdr:cNvSpPr/>
      </xdr:nvSpPr>
      <xdr:spPr>
        <a:xfrm>
          <a:off x="1021772" y="41306800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176893</xdr:colOff>
      <xdr:row>47</xdr:row>
      <xdr:rowOff>68036</xdr:rowOff>
    </xdr:from>
    <xdr:to>
      <xdr:col>7</xdr:col>
      <xdr:colOff>392927</xdr:colOff>
      <xdr:row>49</xdr:row>
      <xdr:rowOff>126547</xdr:rowOff>
    </xdr:to>
    <xdr:sp macro="" textlink="">
      <xdr:nvSpPr>
        <xdr:cNvPr id="6" name="テキスト ボックス 5"/>
        <xdr:cNvSpPr txBox="1"/>
      </xdr:nvSpPr>
      <xdr:spPr>
        <a:xfrm>
          <a:off x="3673929" y="9375322"/>
          <a:ext cx="1767248" cy="412296"/>
        </a:xfrm>
        <a:prstGeom prst="wedgeRectCallout">
          <a:avLst>
            <a:gd name="adj1" fmla="val 57431"/>
            <a:gd name="adj2" fmla="val 99891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326571</xdr:colOff>
      <xdr:row>47</xdr:row>
      <xdr:rowOff>13607</xdr:rowOff>
    </xdr:from>
    <xdr:to>
      <xdr:col>18</xdr:col>
      <xdr:colOff>107177</xdr:colOff>
      <xdr:row>49</xdr:row>
      <xdr:rowOff>72118</xdr:rowOff>
    </xdr:to>
    <xdr:sp macro="" textlink="">
      <xdr:nvSpPr>
        <xdr:cNvPr id="7" name="テキスト ボックス 6"/>
        <xdr:cNvSpPr txBox="1"/>
      </xdr:nvSpPr>
      <xdr:spPr>
        <a:xfrm>
          <a:off x="10953750" y="9320893"/>
          <a:ext cx="1767248" cy="412296"/>
        </a:xfrm>
        <a:prstGeom prst="wedgeRectCallout">
          <a:avLst>
            <a:gd name="adj1" fmla="val 51272"/>
            <a:gd name="adj2" fmla="val 109792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10886</xdr:colOff>
      <xdr:row>1</xdr:row>
      <xdr:rowOff>402772</xdr:rowOff>
    </xdr:from>
    <xdr:to>
      <xdr:col>8</xdr:col>
      <xdr:colOff>111659</xdr:colOff>
      <xdr:row>4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783772" y="566058"/>
          <a:ext cx="4291773" cy="642256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5" name="テキスト ボックス 24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190500</xdr:colOff>
      <xdr:row>4</xdr:row>
      <xdr:rowOff>95250</xdr:rowOff>
    </xdr:from>
    <xdr:to>
      <xdr:col>5</xdr:col>
      <xdr:colOff>452746</xdr:colOff>
      <xdr:row>4</xdr:row>
      <xdr:rowOff>350074</xdr:rowOff>
    </xdr:to>
    <xdr:sp macro="" textlink="">
      <xdr:nvSpPr>
        <xdr:cNvPr id="26" name="テキスト ボックス 25"/>
        <xdr:cNvSpPr txBox="1"/>
      </xdr:nvSpPr>
      <xdr:spPr>
        <a:xfrm>
          <a:off x="2517321" y="1319893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40821</xdr:colOff>
      <xdr:row>58</xdr:row>
      <xdr:rowOff>463880</xdr:rowOff>
    </xdr:from>
    <xdr:to>
      <xdr:col>7</xdr:col>
      <xdr:colOff>421821</xdr:colOff>
      <xdr:row>58</xdr:row>
      <xdr:rowOff>3667880</xdr:rowOff>
    </xdr:to>
    <xdr:sp macro="" textlink="">
      <xdr:nvSpPr>
        <xdr:cNvPr id="27" name="正方形/長方形 26"/>
        <xdr:cNvSpPr/>
      </xdr:nvSpPr>
      <xdr:spPr>
        <a:xfrm>
          <a:off x="906730" y="1636197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54428</xdr:colOff>
      <xdr:row>54</xdr:row>
      <xdr:rowOff>381000</xdr:rowOff>
    </xdr:from>
    <xdr:to>
      <xdr:col>8</xdr:col>
      <xdr:colOff>2473</xdr:colOff>
      <xdr:row>54</xdr:row>
      <xdr:rowOff>3585000</xdr:rowOff>
    </xdr:to>
    <xdr:sp macro="" textlink="">
      <xdr:nvSpPr>
        <xdr:cNvPr id="28" name="正方形/長方形 27"/>
        <xdr:cNvSpPr/>
      </xdr:nvSpPr>
      <xdr:spPr>
        <a:xfrm>
          <a:off x="920337" y="11204864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301831</xdr:rowOff>
    </xdr:from>
    <xdr:to>
      <xdr:col>7</xdr:col>
      <xdr:colOff>381000</xdr:colOff>
      <xdr:row>64</xdr:row>
      <xdr:rowOff>3505831</xdr:rowOff>
    </xdr:to>
    <xdr:sp macro="" textlink="">
      <xdr:nvSpPr>
        <xdr:cNvPr id="29" name="正方形/長方形 28"/>
        <xdr:cNvSpPr/>
      </xdr:nvSpPr>
      <xdr:spPr>
        <a:xfrm>
          <a:off x="865909" y="21274149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78</xdr:row>
      <xdr:rowOff>468828</xdr:rowOff>
    </xdr:from>
    <xdr:to>
      <xdr:col>8</xdr:col>
      <xdr:colOff>97723</xdr:colOff>
      <xdr:row>78</xdr:row>
      <xdr:rowOff>3672828</xdr:rowOff>
    </xdr:to>
    <xdr:sp macro="" textlink="">
      <xdr:nvSpPr>
        <xdr:cNvPr id="30" name="正方形/長方形 29"/>
        <xdr:cNvSpPr/>
      </xdr:nvSpPr>
      <xdr:spPr>
        <a:xfrm>
          <a:off x="1015587" y="3666382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74</xdr:row>
      <xdr:rowOff>413161</xdr:rowOff>
    </xdr:from>
    <xdr:to>
      <xdr:col>8</xdr:col>
      <xdr:colOff>43295</xdr:colOff>
      <xdr:row>74</xdr:row>
      <xdr:rowOff>3617161</xdr:rowOff>
    </xdr:to>
    <xdr:sp macro="" textlink="">
      <xdr:nvSpPr>
        <xdr:cNvPr id="31" name="正方形/長方形 30"/>
        <xdr:cNvSpPr/>
      </xdr:nvSpPr>
      <xdr:spPr>
        <a:xfrm>
          <a:off x="961159" y="31533934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17319</xdr:colOff>
      <xdr:row>68</xdr:row>
      <xdr:rowOff>329046</xdr:rowOff>
    </xdr:from>
    <xdr:to>
      <xdr:col>7</xdr:col>
      <xdr:colOff>398319</xdr:colOff>
      <xdr:row>68</xdr:row>
      <xdr:rowOff>3533046</xdr:rowOff>
    </xdr:to>
    <xdr:sp macro="" textlink="">
      <xdr:nvSpPr>
        <xdr:cNvPr id="32" name="正方形/長方形 31"/>
        <xdr:cNvSpPr/>
      </xdr:nvSpPr>
      <xdr:spPr>
        <a:xfrm>
          <a:off x="883228" y="2637559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33" name="テキスト ボックス 32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34" name="テキスト ボックス 33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5" name="テキスト ボックス 34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88</xdr:row>
      <xdr:rowOff>468828</xdr:rowOff>
    </xdr:from>
    <xdr:to>
      <xdr:col>8</xdr:col>
      <xdr:colOff>97723</xdr:colOff>
      <xdr:row>88</xdr:row>
      <xdr:rowOff>3672828</xdr:rowOff>
    </xdr:to>
    <xdr:sp macro="" textlink="">
      <xdr:nvSpPr>
        <xdr:cNvPr id="37" name="正方形/長方形 36"/>
        <xdr:cNvSpPr/>
      </xdr:nvSpPr>
      <xdr:spPr>
        <a:xfrm>
          <a:off x="1006928" y="36354266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84</xdr:row>
      <xdr:rowOff>413161</xdr:rowOff>
    </xdr:from>
    <xdr:to>
      <xdr:col>8</xdr:col>
      <xdr:colOff>43295</xdr:colOff>
      <xdr:row>84</xdr:row>
      <xdr:rowOff>3617161</xdr:rowOff>
    </xdr:to>
    <xdr:sp macro="" textlink="">
      <xdr:nvSpPr>
        <xdr:cNvPr id="38" name="正方形/長方形 37"/>
        <xdr:cNvSpPr/>
      </xdr:nvSpPr>
      <xdr:spPr>
        <a:xfrm>
          <a:off x="952500" y="31226536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98</xdr:row>
      <xdr:rowOff>468828</xdr:rowOff>
    </xdr:from>
    <xdr:to>
      <xdr:col>8</xdr:col>
      <xdr:colOff>97723</xdr:colOff>
      <xdr:row>98</xdr:row>
      <xdr:rowOff>3672828</xdr:rowOff>
    </xdr:to>
    <xdr:sp macro="" textlink="">
      <xdr:nvSpPr>
        <xdr:cNvPr id="43" name="正方形/長方形 42"/>
        <xdr:cNvSpPr/>
      </xdr:nvSpPr>
      <xdr:spPr>
        <a:xfrm>
          <a:off x="1006928" y="46486484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94</xdr:row>
      <xdr:rowOff>413161</xdr:rowOff>
    </xdr:from>
    <xdr:to>
      <xdr:col>8</xdr:col>
      <xdr:colOff>43295</xdr:colOff>
      <xdr:row>94</xdr:row>
      <xdr:rowOff>3617161</xdr:rowOff>
    </xdr:to>
    <xdr:sp macro="" textlink="">
      <xdr:nvSpPr>
        <xdr:cNvPr id="44" name="正方形/長方形 43"/>
        <xdr:cNvSpPr/>
      </xdr:nvSpPr>
      <xdr:spPr>
        <a:xfrm>
          <a:off x="952500" y="41358755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272143</xdr:colOff>
      <xdr:row>47</xdr:row>
      <xdr:rowOff>122463</xdr:rowOff>
    </xdr:from>
    <xdr:to>
      <xdr:col>8</xdr:col>
      <xdr:colOff>52748</xdr:colOff>
      <xdr:row>50</xdr:row>
      <xdr:rowOff>4081</xdr:rowOff>
    </xdr:to>
    <xdr:sp macro="" textlink="">
      <xdr:nvSpPr>
        <xdr:cNvPr id="6" name="テキスト ボックス 5"/>
        <xdr:cNvSpPr txBox="1"/>
      </xdr:nvSpPr>
      <xdr:spPr>
        <a:xfrm>
          <a:off x="3769179" y="9429749"/>
          <a:ext cx="1767248" cy="412296"/>
        </a:xfrm>
        <a:prstGeom prst="wedgeRectCallout">
          <a:avLst>
            <a:gd name="adj1" fmla="val 52042"/>
            <a:gd name="adj2" fmla="val 89990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231321</xdr:colOff>
      <xdr:row>47</xdr:row>
      <xdr:rowOff>81642</xdr:rowOff>
    </xdr:from>
    <xdr:to>
      <xdr:col>18</xdr:col>
      <xdr:colOff>11927</xdr:colOff>
      <xdr:row>49</xdr:row>
      <xdr:rowOff>140153</xdr:rowOff>
    </xdr:to>
    <xdr:sp macro="" textlink="">
      <xdr:nvSpPr>
        <xdr:cNvPr id="7" name="テキスト ボックス 6"/>
        <xdr:cNvSpPr txBox="1"/>
      </xdr:nvSpPr>
      <xdr:spPr>
        <a:xfrm>
          <a:off x="10858500" y="9388928"/>
          <a:ext cx="1767248" cy="412296"/>
        </a:xfrm>
        <a:prstGeom prst="wedgeRectCallout">
          <a:avLst>
            <a:gd name="adj1" fmla="val 54352"/>
            <a:gd name="adj2" fmla="val 96591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8</xdr:col>
      <xdr:colOff>100773</xdr:colOff>
      <xdr:row>4</xdr:row>
      <xdr:rowOff>21770</xdr:rowOff>
    </xdr:to>
    <xdr:sp macro="" textlink="">
      <xdr:nvSpPr>
        <xdr:cNvPr id="8" name="テキスト ボックス 7"/>
        <xdr:cNvSpPr txBox="1"/>
      </xdr:nvSpPr>
      <xdr:spPr>
        <a:xfrm>
          <a:off x="857250" y="598714"/>
          <a:ext cx="4727202" cy="647699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9" name="テキスト ボックス 18"/>
        <xdr:cNvSpPr txBox="1"/>
      </xdr:nvSpPr>
      <xdr:spPr>
        <a:xfrm>
          <a:off x="857250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20" name="テキスト ボックス 19"/>
        <xdr:cNvSpPr txBox="1"/>
      </xdr:nvSpPr>
      <xdr:spPr>
        <a:xfrm>
          <a:off x="857250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21" name="テキスト ボックス 20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22" name="テキスト ボックス 21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9" name="テキスト ボックス 28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190500</xdr:colOff>
      <xdr:row>4</xdr:row>
      <xdr:rowOff>95250</xdr:rowOff>
    </xdr:from>
    <xdr:to>
      <xdr:col>5</xdr:col>
      <xdr:colOff>452746</xdr:colOff>
      <xdr:row>4</xdr:row>
      <xdr:rowOff>350074</xdr:rowOff>
    </xdr:to>
    <xdr:sp macro="" textlink="">
      <xdr:nvSpPr>
        <xdr:cNvPr id="30" name="テキスト ボックス 29"/>
        <xdr:cNvSpPr txBox="1"/>
      </xdr:nvSpPr>
      <xdr:spPr>
        <a:xfrm>
          <a:off x="2517321" y="1319893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110094</xdr:colOff>
      <xdr:row>58</xdr:row>
      <xdr:rowOff>394607</xdr:rowOff>
    </xdr:from>
    <xdr:to>
      <xdr:col>8</xdr:col>
      <xdr:colOff>58139</xdr:colOff>
      <xdr:row>58</xdr:row>
      <xdr:rowOff>3598607</xdr:rowOff>
    </xdr:to>
    <xdr:sp macro="" textlink="">
      <xdr:nvSpPr>
        <xdr:cNvPr id="31" name="正方形/長方形 30"/>
        <xdr:cNvSpPr/>
      </xdr:nvSpPr>
      <xdr:spPr>
        <a:xfrm>
          <a:off x="976003" y="1629269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123701</xdr:colOff>
      <xdr:row>54</xdr:row>
      <xdr:rowOff>311727</xdr:rowOff>
    </xdr:from>
    <xdr:to>
      <xdr:col>8</xdr:col>
      <xdr:colOff>71746</xdr:colOff>
      <xdr:row>54</xdr:row>
      <xdr:rowOff>3515727</xdr:rowOff>
    </xdr:to>
    <xdr:sp macro="" textlink="">
      <xdr:nvSpPr>
        <xdr:cNvPr id="32" name="正方形/長方形 31"/>
        <xdr:cNvSpPr/>
      </xdr:nvSpPr>
      <xdr:spPr>
        <a:xfrm>
          <a:off x="989610" y="1113559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69273</xdr:colOff>
      <xdr:row>64</xdr:row>
      <xdr:rowOff>232558</xdr:rowOff>
    </xdr:from>
    <xdr:to>
      <xdr:col>8</xdr:col>
      <xdr:colOff>17318</xdr:colOff>
      <xdr:row>64</xdr:row>
      <xdr:rowOff>3436558</xdr:rowOff>
    </xdr:to>
    <xdr:sp macro="" textlink="">
      <xdr:nvSpPr>
        <xdr:cNvPr id="33" name="正方形/長方形 32"/>
        <xdr:cNvSpPr/>
      </xdr:nvSpPr>
      <xdr:spPr>
        <a:xfrm>
          <a:off x="935182" y="2120487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218951</xdr:colOff>
      <xdr:row>78</xdr:row>
      <xdr:rowOff>399555</xdr:rowOff>
    </xdr:from>
    <xdr:to>
      <xdr:col>8</xdr:col>
      <xdr:colOff>166996</xdr:colOff>
      <xdr:row>78</xdr:row>
      <xdr:rowOff>3603555</xdr:rowOff>
    </xdr:to>
    <xdr:sp macro="" textlink="">
      <xdr:nvSpPr>
        <xdr:cNvPr id="34" name="正方形/長方形 33"/>
        <xdr:cNvSpPr/>
      </xdr:nvSpPr>
      <xdr:spPr>
        <a:xfrm>
          <a:off x="1084860" y="36594555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164523</xdr:colOff>
      <xdr:row>74</xdr:row>
      <xdr:rowOff>343888</xdr:rowOff>
    </xdr:from>
    <xdr:to>
      <xdr:col>8</xdr:col>
      <xdr:colOff>112568</xdr:colOff>
      <xdr:row>74</xdr:row>
      <xdr:rowOff>3547888</xdr:rowOff>
    </xdr:to>
    <xdr:sp macro="" textlink="">
      <xdr:nvSpPr>
        <xdr:cNvPr id="35" name="正方形/長方形 34"/>
        <xdr:cNvSpPr/>
      </xdr:nvSpPr>
      <xdr:spPr>
        <a:xfrm>
          <a:off x="1030432" y="3146466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86592</xdr:colOff>
      <xdr:row>68</xdr:row>
      <xdr:rowOff>259773</xdr:rowOff>
    </xdr:from>
    <xdr:to>
      <xdr:col>8</xdr:col>
      <xdr:colOff>34637</xdr:colOff>
      <xdr:row>68</xdr:row>
      <xdr:rowOff>3463773</xdr:rowOff>
    </xdr:to>
    <xdr:sp macro="" textlink="">
      <xdr:nvSpPr>
        <xdr:cNvPr id="36" name="正方形/長方形 35"/>
        <xdr:cNvSpPr/>
      </xdr:nvSpPr>
      <xdr:spPr>
        <a:xfrm>
          <a:off x="952501" y="2630631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25" name="テキスト ボックス 24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26" name="テキスト ボックス 25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27" name="テキスト ボックス 26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28" name="テキスト ボックス 27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218951</xdr:colOff>
      <xdr:row>88</xdr:row>
      <xdr:rowOff>399555</xdr:rowOff>
    </xdr:from>
    <xdr:to>
      <xdr:col>8</xdr:col>
      <xdr:colOff>166996</xdr:colOff>
      <xdr:row>88</xdr:row>
      <xdr:rowOff>3603555</xdr:rowOff>
    </xdr:to>
    <xdr:sp macro="" textlink="">
      <xdr:nvSpPr>
        <xdr:cNvPr id="37" name="正方形/長方形 36"/>
        <xdr:cNvSpPr/>
      </xdr:nvSpPr>
      <xdr:spPr>
        <a:xfrm>
          <a:off x="1076201" y="36284993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164523</xdr:colOff>
      <xdr:row>84</xdr:row>
      <xdr:rowOff>343888</xdr:rowOff>
    </xdr:from>
    <xdr:to>
      <xdr:col>8</xdr:col>
      <xdr:colOff>112568</xdr:colOff>
      <xdr:row>84</xdr:row>
      <xdr:rowOff>3547888</xdr:rowOff>
    </xdr:to>
    <xdr:sp macro="" textlink="">
      <xdr:nvSpPr>
        <xdr:cNvPr id="38" name="正方形/長方形 37"/>
        <xdr:cNvSpPr/>
      </xdr:nvSpPr>
      <xdr:spPr>
        <a:xfrm>
          <a:off x="1021773" y="31157263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218951</xdr:colOff>
      <xdr:row>98</xdr:row>
      <xdr:rowOff>399555</xdr:rowOff>
    </xdr:from>
    <xdr:to>
      <xdr:col>8</xdr:col>
      <xdr:colOff>166996</xdr:colOff>
      <xdr:row>98</xdr:row>
      <xdr:rowOff>3603555</xdr:rowOff>
    </xdr:to>
    <xdr:sp macro="" textlink="">
      <xdr:nvSpPr>
        <xdr:cNvPr id="43" name="正方形/長方形 42"/>
        <xdr:cNvSpPr/>
      </xdr:nvSpPr>
      <xdr:spPr>
        <a:xfrm>
          <a:off x="1076201" y="46417211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164523</xdr:colOff>
      <xdr:row>94</xdr:row>
      <xdr:rowOff>343888</xdr:rowOff>
    </xdr:from>
    <xdr:to>
      <xdr:col>8</xdr:col>
      <xdr:colOff>112568</xdr:colOff>
      <xdr:row>94</xdr:row>
      <xdr:rowOff>3547888</xdr:rowOff>
    </xdr:to>
    <xdr:sp macro="" textlink="">
      <xdr:nvSpPr>
        <xdr:cNvPr id="44" name="正方形/長方形 43"/>
        <xdr:cNvSpPr/>
      </xdr:nvSpPr>
      <xdr:spPr>
        <a:xfrm>
          <a:off x="1021773" y="41289482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258536</xdr:colOff>
      <xdr:row>48</xdr:row>
      <xdr:rowOff>13606</xdr:rowOff>
    </xdr:from>
    <xdr:to>
      <xdr:col>8</xdr:col>
      <xdr:colOff>39141</xdr:colOff>
      <xdr:row>50</xdr:row>
      <xdr:rowOff>72117</xdr:rowOff>
    </xdr:to>
    <xdr:sp macro="" textlink="">
      <xdr:nvSpPr>
        <xdr:cNvPr id="6" name="テキスト ボックス 5"/>
        <xdr:cNvSpPr txBox="1"/>
      </xdr:nvSpPr>
      <xdr:spPr>
        <a:xfrm>
          <a:off x="3755572" y="9497785"/>
          <a:ext cx="1767248" cy="412296"/>
        </a:xfrm>
        <a:prstGeom prst="wedgeRectCallout">
          <a:avLst>
            <a:gd name="adj1" fmla="val 58971"/>
            <a:gd name="adj2" fmla="val 73488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285750</xdr:colOff>
      <xdr:row>48</xdr:row>
      <xdr:rowOff>13606</xdr:rowOff>
    </xdr:from>
    <xdr:to>
      <xdr:col>18</xdr:col>
      <xdr:colOff>66356</xdr:colOff>
      <xdr:row>50</xdr:row>
      <xdr:rowOff>72117</xdr:rowOff>
    </xdr:to>
    <xdr:sp macro="" textlink="">
      <xdr:nvSpPr>
        <xdr:cNvPr id="7" name="テキスト ボックス 6"/>
        <xdr:cNvSpPr txBox="1"/>
      </xdr:nvSpPr>
      <xdr:spPr>
        <a:xfrm>
          <a:off x="10912929" y="9497785"/>
          <a:ext cx="1767248" cy="412296"/>
        </a:xfrm>
        <a:prstGeom prst="wedgeRectCallout">
          <a:avLst>
            <a:gd name="adj1" fmla="val 54352"/>
            <a:gd name="adj2" fmla="val 8008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8</xdr:col>
      <xdr:colOff>100773</xdr:colOff>
      <xdr:row>4</xdr:row>
      <xdr:rowOff>21770</xdr:rowOff>
    </xdr:to>
    <xdr:sp macro="" textlink="">
      <xdr:nvSpPr>
        <xdr:cNvPr id="8" name="テキスト ボックス 7"/>
        <xdr:cNvSpPr txBox="1"/>
      </xdr:nvSpPr>
      <xdr:spPr>
        <a:xfrm>
          <a:off x="857250" y="598714"/>
          <a:ext cx="4727202" cy="647699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6" name="テキスト ボックス 25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204107</xdr:colOff>
      <xdr:row>4</xdr:row>
      <xdr:rowOff>108857</xdr:rowOff>
    </xdr:from>
    <xdr:to>
      <xdr:col>5</xdr:col>
      <xdr:colOff>466353</xdr:colOff>
      <xdr:row>4</xdr:row>
      <xdr:rowOff>363681</xdr:rowOff>
    </xdr:to>
    <xdr:sp macro="" textlink="">
      <xdr:nvSpPr>
        <xdr:cNvPr id="27" name="テキスト ボックス 26"/>
        <xdr:cNvSpPr txBox="1"/>
      </xdr:nvSpPr>
      <xdr:spPr>
        <a:xfrm>
          <a:off x="2530928" y="1333500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40821</xdr:colOff>
      <xdr:row>58</xdr:row>
      <xdr:rowOff>446562</xdr:rowOff>
    </xdr:from>
    <xdr:to>
      <xdr:col>7</xdr:col>
      <xdr:colOff>421821</xdr:colOff>
      <xdr:row>58</xdr:row>
      <xdr:rowOff>3650562</xdr:rowOff>
    </xdr:to>
    <xdr:sp macro="" textlink="">
      <xdr:nvSpPr>
        <xdr:cNvPr id="28" name="正方形/長方形 27"/>
        <xdr:cNvSpPr/>
      </xdr:nvSpPr>
      <xdr:spPr>
        <a:xfrm>
          <a:off x="906730" y="1634465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54428</xdr:colOff>
      <xdr:row>54</xdr:row>
      <xdr:rowOff>363682</xdr:rowOff>
    </xdr:from>
    <xdr:to>
      <xdr:col>8</xdr:col>
      <xdr:colOff>2473</xdr:colOff>
      <xdr:row>54</xdr:row>
      <xdr:rowOff>3567682</xdr:rowOff>
    </xdr:to>
    <xdr:sp macro="" textlink="">
      <xdr:nvSpPr>
        <xdr:cNvPr id="29" name="正方形/長方形 28"/>
        <xdr:cNvSpPr/>
      </xdr:nvSpPr>
      <xdr:spPr>
        <a:xfrm>
          <a:off x="920337" y="1118754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284513</xdr:rowOff>
    </xdr:from>
    <xdr:to>
      <xdr:col>7</xdr:col>
      <xdr:colOff>381000</xdr:colOff>
      <xdr:row>64</xdr:row>
      <xdr:rowOff>3488513</xdr:rowOff>
    </xdr:to>
    <xdr:sp macro="" textlink="">
      <xdr:nvSpPr>
        <xdr:cNvPr id="30" name="正方形/長方形 29"/>
        <xdr:cNvSpPr/>
      </xdr:nvSpPr>
      <xdr:spPr>
        <a:xfrm>
          <a:off x="865909" y="2125683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78</xdr:row>
      <xdr:rowOff>451510</xdr:rowOff>
    </xdr:from>
    <xdr:to>
      <xdr:col>8</xdr:col>
      <xdr:colOff>97723</xdr:colOff>
      <xdr:row>78</xdr:row>
      <xdr:rowOff>3655510</xdr:rowOff>
    </xdr:to>
    <xdr:sp macro="" textlink="">
      <xdr:nvSpPr>
        <xdr:cNvPr id="31" name="正方形/長方形 30"/>
        <xdr:cNvSpPr/>
      </xdr:nvSpPr>
      <xdr:spPr>
        <a:xfrm>
          <a:off x="1015587" y="3664651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74</xdr:row>
      <xdr:rowOff>395843</xdr:rowOff>
    </xdr:from>
    <xdr:to>
      <xdr:col>8</xdr:col>
      <xdr:colOff>43295</xdr:colOff>
      <xdr:row>74</xdr:row>
      <xdr:rowOff>3599843</xdr:rowOff>
    </xdr:to>
    <xdr:sp macro="" textlink="">
      <xdr:nvSpPr>
        <xdr:cNvPr id="32" name="正方形/長方形 31"/>
        <xdr:cNvSpPr/>
      </xdr:nvSpPr>
      <xdr:spPr>
        <a:xfrm>
          <a:off x="961159" y="3151661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17319</xdr:colOff>
      <xdr:row>68</xdr:row>
      <xdr:rowOff>311728</xdr:rowOff>
    </xdr:from>
    <xdr:to>
      <xdr:col>7</xdr:col>
      <xdr:colOff>398319</xdr:colOff>
      <xdr:row>68</xdr:row>
      <xdr:rowOff>3515728</xdr:rowOff>
    </xdr:to>
    <xdr:sp macro="" textlink="">
      <xdr:nvSpPr>
        <xdr:cNvPr id="33" name="正方形/長方形 32"/>
        <xdr:cNvSpPr/>
      </xdr:nvSpPr>
      <xdr:spPr>
        <a:xfrm>
          <a:off x="883228" y="2635827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25" name="テキスト ボックス 24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34" name="テキスト ボックス 33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5" name="テキスト ボックス 34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88</xdr:row>
      <xdr:rowOff>451510</xdr:rowOff>
    </xdr:from>
    <xdr:to>
      <xdr:col>8</xdr:col>
      <xdr:colOff>97723</xdr:colOff>
      <xdr:row>88</xdr:row>
      <xdr:rowOff>3655510</xdr:rowOff>
    </xdr:to>
    <xdr:sp macro="" textlink="">
      <xdr:nvSpPr>
        <xdr:cNvPr id="37" name="正方形/長方形 36"/>
        <xdr:cNvSpPr/>
      </xdr:nvSpPr>
      <xdr:spPr>
        <a:xfrm>
          <a:off x="1006928" y="36336948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84</xdr:row>
      <xdr:rowOff>395843</xdr:rowOff>
    </xdr:from>
    <xdr:to>
      <xdr:col>8</xdr:col>
      <xdr:colOff>43295</xdr:colOff>
      <xdr:row>84</xdr:row>
      <xdr:rowOff>3599843</xdr:rowOff>
    </xdr:to>
    <xdr:sp macro="" textlink="">
      <xdr:nvSpPr>
        <xdr:cNvPr id="38" name="正方形/長方形 37"/>
        <xdr:cNvSpPr/>
      </xdr:nvSpPr>
      <xdr:spPr>
        <a:xfrm>
          <a:off x="952500" y="31209218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98</xdr:row>
      <xdr:rowOff>451510</xdr:rowOff>
    </xdr:from>
    <xdr:to>
      <xdr:col>8</xdr:col>
      <xdr:colOff>97723</xdr:colOff>
      <xdr:row>98</xdr:row>
      <xdr:rowOff>3655510</xdr:rowOff>
    </xdr:to>
    <xdr:sp macro="" textlink="">
      <xdr:nvSpPr>
        <xdr:cNvPr id="43" name="正方形/長方形 42"/>
        <xdr:cNvSpPr/>
      </xdr:nvSpPr>
      <xdr:spPr>
        <a:xfrm>
          <a:off x="1006928" y="46469166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94</xdr:row>
      <xdr:rowOff>395843</xdr:rowOff>
    </xdr:from>
    <xdr:to>
      <xdr:col>8</xdr:col>
      <xdr:colOff>43295</xdr:colOff>
      <xdr:row>94</xdr:row>
      <xdr:rowOff>3599843</xdr:rowOff>
    </xdr:to>
    <xdr:sp macro="" textlink="">
      <xdr:nvSpPr>
        <xdr:cNvPr id="44" name="正方形/長方形 43"/>
        <xdr:cNvSpPr/>
      </xdr:nvSpPr>
      <xdr:spPr>
        <a:xfrm>
          <a:off x="952500" y="41341437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6" name="テキスト ボックス 5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7" name="テキスト ボックス 6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381000</xdr:colOff>
      <xdr:row>47</xdr:row>
      <xdr:rowOff>108856</xdr:rowOff>
    </xdr:from>
    <xdr:to>
      <xdr:col>8</xdr:col>
      <xdr:colOff>161605</xdr:colOff>
      <xdr:row>49</xdr:row>
      <xdr:rowOff>167367</xdr:rowOff>
    </xdr:to>
    <xdr:sp macro="" textlink="">
      <xdr:nvSpPr>
        <xdr:cNvPr id="8" name="テキスト ボックス 7"/>
        <xdr:cNvSpPr txBox="1"/>
      </xdr:nvSpPr>
      <xdr:spPr>
        <a:xfrm>
          <a:off x="3878036" y="9416142"/>
          <a:ext cx="1767248" cy="412296"/>
        </a:xfrm>
        <a:prstGeom prst="wedgeRectCallout">
          <a:avLst>
            <a:gd name="adj1" fmla="val 48192"/>
            <a:gd name="adj2" fmla="val 8338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353785</xdr:colOff>
      <xdr:row>47</xdr:row>
      <xdr:rowOff>81643</xdr:rowOff>
    </xdr:from>
    <xdr:to>
      <xdr:col>18</xdr:col>
      <xdr:colOff>134391</xdr:colOff>
      <xdr:row>49</xdr:row>
      <xdr:rowOff>140154</xdr:rowOff>
    </xdr:to>
    <xdr:sp macro="" textlink="">
      <xdr:nvSpPr>
        <xdr:cNvPr id="9" name="テキスト ボックス 8"/>
        <xdr:cNvSpPr txBox="1"/>
      </xdr:nvSpPr>
      <xdr:spPr>
        <a:xfrm>
          <a:off x="10980964" y="9388929"/>
          <a:ext cx="1767248" cy="412296"/>
        </a:xfrm>
        <a:prstGeom prst="wedgeRectCallout">
          <a:avLst>
            <a:gd name="adj1" fmla="val 46652"/>
            <a:gd name="adj2" fmla="val 106492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8</xdr:col>
      <xdr:colOff>100773</xdr:colOff>
      <xdr:row>4</xdr:row>
      <xdr:rowOff>21770</xdr:rowOff>
    </xdr:to>
    <xdr:sp macro="" textlink="">
      <xdr:nvSpPr>
        <xdr:cNvPr id="10" name="テキスト ボックス 9"/>
        <xdr:cNvSpPr txBox="1"/>
      </xdr:nvSpPr>
      <xdr:spPr>
        <a:xfrm>
          <a:off x="857250" y="598714"/>
          <a:ext cx="4727202" cy="647699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857250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857250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9" name="テキスト ボックス 18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20" name="テキスト ボックス 19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7" name="テキスト ボックス 26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204107</xdr:colOff>
      <xdr:row>4</xdr:row>
      <xdr:rowOff>108857</xdr:rowOff>
    </xdr:from>
    <xdr:to>
      <xdr:col>5</xdr:col>
      <xdr:colOff>466353</xdr:colOff>
      <xdr:row>4</xdr:row>
      <xdr:rowOff>363681</xdr:rowOff>
    </xdr:to>
    <xdr:sp macro="" textlink="">
      <xdr:nvSpPr>
        <xdr:cNvPr id="28" name="テキスト ボックス 27"/>
        <xdr:cNvSpPr txBox="1"/>
      </xdr:nvSpPr>
      <xdr:spPr>
        <a:xfrm>
          <a:off x="2530928" y="1333500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58139</xdr:colOff>
      <xdr:row>58</xdr:row>
      <xdr:rowOff>377289</xdr:rowOff>
    </xdr:from>
    <xdr:to>
      <xdr:col>8</xdr:col>
      <xdr:colOff>6184</xdr:colOff>
      <xdr:row>58</xdr:row>
      <xdr:rowOff>3581289</xdr:rowOff>
    </xdr:to>
    <xdr:sp macro="" textlink="">
      <xdr:nvSpPr>
        <xdr:cNvPr id="29" name="正方形/長方形 28"/>
        <xdr:cNvSpPr/>
      </xdr:nvSpPr>
      <xdr:spPr>
        <a:xfrm>
          <a:off x="924048" y="1627538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71746</xdr:colOff>
      <xdr:row>54</xdr:row>
      <xdr:rowOff>294409</xdr:rowOff>
    </xdr:from>
    <xdr:to>
      <xdr:col>8</xdr:col>
      <xdr:colOff>19791</xdr:colOff>
      <xdr:row>54</xdr:row>
      <xdr:rowOff>3498409</xdr:rowOff>
    </xdr:to>
    <xdr:sp macro="" textlink="">
      <xdr:nvSpPr>
        <xdr:cNvPr id="30" name="正方形/長方形 29"/>
        <xdr:cNvSpPr/>
      </xdr:nvSpPr>
      <xdr:spPr>
        <a:xfrm>
          <a:off x="937655" y="1111827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17318</xdr:colOff>
      <xdr:row>64</xdr:row>
      <xdr:rowOff>215240</xdr:rowOff>
    </xdr:from>
    <xdr:to>
      <xdr:col>7</xdr:col>
      <xdr:colOff>398318</xdr:colOff>
      <xdr:row>64</xdr:row>
      <xdr:rowOff>3419240</xdr:rowOff>
    </xdr:to>
    <xdr:sp macro="" textlink="">
      <xdr:nvSpPr>
        <xdr:cNvPr id="31" name="正方形/長方形 30"/>
        <xdr:cNvSpPr/>
      </xdr:nvSpPr>
      <xdr:spPr>
        <a:xfrm>
          <a:off x="883227" y="2118755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166996</xdr:colOff>
      <xdr:row>78</xdr:row>
      <xdr:rowOff>382237</xdr:rowOff>
    </xdr:from>
    <xdr:to>
      <xdr:col>8</xdr:col>
      <xdr:colOff>115041</xdr:colOff>
      <xdr:row>78</xdr:row>
      <xdr:rowOff>3586237</xdr:rowOff>
    </xdr:to>
    <xdr:sp macro="" textlink="">
      <xdr:nvSpPr>
        <xdr:cNvPr id="32" name="正方形/長方形 31"/>
        <xdr:cNvSpPr/>
      </xdr:nvSpPr>
      <xdr:spPr>
        <a:xfrm>
          <a:off x="1032905" y="36577237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112568</xdr:colOff>
      <xdr:row>74</xdr:row>
      <xdr:rowOff>326570</xdr:rowOff>
    </xdr:from>
    <xdr:to>
      <xdr:col>8</xdr:col>
      <xdr:colOff>60613</xdr:colOff>
      <xdr:row>74</xdr:row>
      <xdr:rowOff>3530570</xdr:rowOff>
    </xdr:to>
    <xdr:sp macro="" textlink="">
      <xdr:nvSpPr>
        <xdr:cNvPr id="33" name="正方形/長方形 32"/>
        <xdr:cNvSpPr/>
      </xdr:nvSpPr>
      <xdr:spPr>
        <a:xfrm>
          <a:off x="978477" y="3144734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34637</xdr:colOff>
      <xdr:row>68</xdr:row>
      <xdr:rowOff>242455</xdr:rowOff>
    </xdr:from>
    <xdr:to>
      <xdr:col>7</xdr:col>
      <xdr:colOff>415637</xdr:colOff>
      <xdr:row>68</xdr:row>
      <xdr:rowOff>3446455</xdr:rowOff>
    </xdr:to>
    <xdr:sp macro="" textlink="">
      <xdr:nvSpPr>
        <xdr:cNvPr id="34" name="正方形/長方形 33"/>
        <xdr:cNvSpPr/>
      </xdr:nvSpPr>
      <xdr:spPr>
        <a:xfrm>
          <a:off x="900546" y="2628900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25" name="テキスト ボックス 24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26" name="テキスト ボックス 25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5" name="テキスト ボックス 34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166996</xdr:colOff>
      <xdr:row>88</xdr:row>
      <xdr:rowOff>382237</xdr:rowOff>
    </xdr:from>
    <xdr:to>
      <xdr:col>8</xdr:col>
      <xdr:colOff>115041</xdr:colOff>
      <xdr:row>88</xdr:row>
      <xdr:rowOff>3586237</xdr:rowOff>
    </xdr:to>
    <xdr:sp macro="" textlink="">
      <xdr:nvSpPr>
        <xdr:cNvPr id="37" name="正方形/長方形 36"/>
        <xdr:cNvSpPr/>
      </xdr:nvSpPr>
      <xdr:spPr>
        <a:xfrm>
          <a:off x="1024246" y="36267675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112568</xdr:colOff>
      <xdr:row>84</xdr:row>
      <xdr:rowOff>326570</xdr:rowOff>
    </xdr:from>
    <xdr:to>
      <xdr:col>8</xdr:col>
      <xdr:colOff>60613</xdr:colOff>
      <xdr:row>84</xdr:row>
      <xdr:rowOff>3530570</xdr:rowOff>
    </xdr:to>
    <xdr:sp macro="" textlink="">
      <xdr:nvSpPr>
        <xdr:cNvPr id="38" name="正方形/長方形 37"/>
        <xdr:cNvSpPr/>
      </xdr:nvSpPr>
      <xdr:spPr>
        <a:xfrm>
          <a:off x="969818" y="31139945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166996</xdr:colOff>
      <xdr:row>98</xdr:row>
      <xdr:rowOff>382237</xdr:rowOff>
    </xdr:from>
    <xdr:to>
      <xdr:col>8</xdr:col>
      <xdr:colOff>115041</xdr:colOff>
      <xdr:row>98</xdr:row>
      <xdr:rowOff>3586237</xdr:rowOff>
    </xdr:to>
    <xdr:sp macro="" textlink="">
      <xdr:nvSpPr>
        <xdr:cNvPr id="43" name="正方形/長方形 42"/>
        <xdr:cNvSpPr/>
      </xdr:nvSpPr>
      <xdr:spPr>
        <a:xfrm>
          <a:off x="1024246" y="46399893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112568</xdr:colOff>
      <xdr:row>94</xdr:row>
      <xdr:rowOff>326570</xdr:rowOff>
    </xdr:from>
    <xdr:to>
      <xdr:col>8</xdr:col>
      <xdr:colOff>60613</xdr:colOff>
      <xdr:row>94</xdr:row>
      <xdr:rowOff>3530570</xdr:rowOff>
    </xdr:to>
    <xdr:sp macro="" textlink="">
      <xdr:nvSpPr>
        <xdr:cNvPr id="44" name="正方形/長方形 43"/>
        <xdr:cNvSpPr/>
      </xdr:nvSpPr>
      <xdr:spPr>
        <a:xfrm>
          <a:off x="969818" y="41272164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326572</xdr:colOff>
      <xdr:row>48</xdr:row>
      <xdr:rowOff>13607</xdr:rowOff>
    </xdr:from>
    <xdr:to>
      <xdr:col>8</xdr:col>
      <xdr:colOff>107177</xdr:colOff>
      <xdr:row>50</xdr:row>
      <xdr:rowOff>72118</xdr:rowOff>
    </xdr:to>
    <xdr:sp macro="" textlink="">
      <xdr:nvSpPr>
        <xdr:cNvPr id="6" name="テキスト ボックス 5"/>
        <xdr:cNvSpPr txBox="1"/>
      </xdr:nvSpPr>
      <xdr:spPr>
        <a:xfrm>
          <a:off x="3823608" y="9497786"/>
          <a:ext cx="1767248" cy="412296"/>
        </a:xfrm>
        <a:prstGeom prst="wedgeRectCallout">
          <a:avLst>
            <a:gd name="adj1" fmla="val 52042"/>
            <a:gd name="adj2" fmla="val 8338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312965</xdr:colOff>
      <xdr:row>48</xdr:row>
      <xdr:rowOff>13606</xdr:rowOff>
    </xdr:from>
    <xdr:to>
      <xdr:col>18</xdr:col>
      <xdr:colOff>93571</xdr:colOff>
      <xdr:row>50</xdr:row>
      <xdr:rowOff>72117</xdr:rowOff>
    </xdr:to>
    <xdr:sp macro="" textlink="">
      <xdr:nvSpPr>
        <xdr:cNvPr id="7" name="テキスト ボックス 6"/>
        <xdr:cNvSpPr txBox="1"/>
      </xdr:nvSpPr>
      <xdr:spPr>
        <a:xfrm>
          <a:off x="10940144" y="9497785"/>
          <a:ext cx="1767248" cy="412296"/>
        </a:xfrm>
        <a:prstGeom prst="wedgeRectCallout">
          <a:avLst>
            <a:gd name="adj1" fmla="val 50502"/>
            <a:gd name="adj2" fmla="val 7678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8</xdr:col>
      <xdr:colOff>100773</xdr:colOff>
      <xdr:row>4</xdr:row>
      <xdr:rowOff>21770</xdr:rowOff>
    </xdr:to>
    <xdr:sp macro="" textlink="">
      <xdr:nvSpPr>
        <xdr:cNvPr id="8" name="テキスト ボックス 7"/>
        <xdr:cNvSpPr txBox="1"/>
      </xdr:nvSpPr>
      <xdr:spPr>
        <a:xfrm>
          <a:off x="857250" y="598714"/>
          <a:ext cx="4727202" cy="647699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5" name="テキスト ボックス 24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204107</xdr:colOff>
      <xdr:row>4</xdr:row>
      <xdr:rowOff>122464</xdr:rowOff>
    </xdr:from>
    <xdr:to>
      <xdr:col>5</xdr:col>
      <xdr:colOff>466353</xdr:colOff>
      <xdr:row>4</xdr:row>
      <xdr:rowOff>377288</xdr:rowOff>
    </xdr:to>
    <xdr:sp macro="" textlink="">
      <xdr:nvSpPr>
        <xdr:cNvPr id="26" name="テキスト ボックス 25"/>
        <xdr:cNvSpPr txBox="1"/>
      </xdr:nvSpPr>
      <xdr:spPr>
        <a:xfrm>
          <a:off x="2530928" y="1347107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40821</xdr:colOff>
      <xdr:row>58</xdr:row>
      <xdr:rowOff>429244</xdr:rowOff>
    </xdr:from>
    <xdr:to>
      <xdr:col>7</xdr:col>
      <xdr:colOff>421821</xdr:colOff>
      <xdr:row>58</xdr:row>
      <xdr:rowOff>3633244</xdr:rowOff>
    </xdr:to>
    <xdr:sp macro="" textlink="">
      <xdr:nvSpPr>
        <xdr:cNvPr id="27" name="正方形/長方形 26"/>
        <xdr:cNvSpPr/>
      </xdr:nvSpPr>
      <xdr:spPr>
        <a:xfrm>
          <a:off x="906730" y="16327335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54428</xdr:colOff>
      <xdr:row>54</xdr:row>
      <xdr:rowOff>346364</xdr:rowOff>
    </xdr:from>
    <xdr:to>
      <xdr:col>8</xdr:col>
      <xdr:colOff>2473</xdr:colOff>
      <xdr:row>54</xdr:row>
      <xdr:rowOff>3550364</xdr:rowOff>
    </xdr:to>
    <xdr:sp macro="" textlink="">
      <xdr:nvSpPr>
        <xdr:cNvPr id="28" name="正方形/長方形 27"/>
        <xdr:cNvSpPr/>
      </xdr:nvSpPr>
      <xdr:spPr>
        <a:xfrm>
          <a:off x="920337" y="1117022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64</xdr:row>
      <xdr:rowOff>267195</xdr:rowOff>
    </xdr:from>
    <xdr:to>
      <xdr:col>7</xdr:col>
      <xdr:colOff>381000</xdr:colOff>
      <xdr:row>64</xdr:row>
      <xdr:rowOff>3471195</xdr:rowOff>
    </xdr:to>
    <xdr:sp macro="" textlink="">
      <xdr:nvSpPr>
        <xdr:cNvPr id="29" name="正方形/長方形 28"/>
        <xdr:cNvSpPr/>
      </xdr:nvSpPr>
      <xdr:spPr>
        <a:xfrm>
          <a:off x="865909" y="2123951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78</xdr:row>
      <xdr:rowOff>434192</xdr:rowOff>
    </xdr:from>
    <xdr:to>
      <xdr:col>8</xdr:col>
      <xdr:colOff>97723</xdr:colOff>
      <xdr:row>78</xdr:row>
      <xdr:rowOff>3638192</xdr:rowOff>
    </xdr:to>
    <xdr:sp macro="" textlink="">
      <xdr:nvSpPr>
        <xdr:cNvPr id="30" name="正方形/長方形 29"/>
        <xdr:cNvSpPr/>
      </xdr:nvSpPr>
      <xdr:spPr>
        <a:xfrm>
          <a:off x="1015587" y="36629192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74</xdr:row>
      <xdr:rowOff>378525</xdr:rowOff>
    </xdr:from>
    <xdr:to>
      <xdr:col>8</xdr:col>
      <xdr:colOff>43295</xdr:colOff>
      <xdr:row>74</xdr:row>
      <xdr:rowOff>3582525</xdr:rowOff>
    </xdr:to>
    <xdr:sp macro="" textlink="">
      <xdr:nvSpPr>
        <xdr:cNvPr id="31" name="正方形/長方形 30"/>
        <xdr:cNvSpPr/>
      </xdr:nvSpPr>
      <xdr:spPr>
        <a:xfrm>
          <a:off x="961159" y="3149929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17319</xdr:colOff>
      <xdr:row>68</xdr:row>
      <xdr:rowOff>294410</xdr:rowOff>
    </xdr:from>
    <xdr:to>
      <xdr:col>7</xdr:col>
      <xdr:colOff>398319</xdr:colOff>
      <xdr:row>68</xdr:row>
      <xdr:rowOff>3498410</xdr:rowOff>
    </xdr:to>
    <xdr:sp macro="" textlink="">
      <xdr:nvSpPr>
        <xdr:cNvPr id="32" name="正方形/長方形 31"/>
        <xdr:cNvSpPr/>
      </xdr:nvSpPr>
      <xdr:spPr>
        <a:xfrm>
          <a:off x="883228" y="26340955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33" name="テキスト ボックス 32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34" name="テキスト ボックス 33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5" name="テキスト ボックス 34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88</xdr:row>
      <xdr:rowOff>434192</xdr:rowOff>
    </xdr:from>
    <xdr:to>
      <xdr:col>8</xdr:col>
      <xdr:colOff>97723</xdr:colOff>
      <xdr:row>88</xdr:row>
      <xdr:rowOff>3638192</xdr:rowOff>
    </xdr:to>
    <xdr:sp macro="" textlink="">
      <xdr:nvSpPr>
        <xdr:cNvPr id="37" name="正方形/長方形 36"/>
        <xdr:cNvSpPr/>
      </xdr:nvSpPr>
      <xdr:spPr>
        <a:xfrm>
          <a:off x="1006928" y="36319630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84</xdr:row>
      <xdr:rowOff>378525</xdr:rowOff>
    </xdr:from>
    <xdr:to>
      <xdr:col>8</xdr:col>
      <xdr:colOff>43295</xdr:colOff>
      <xdr:row>84</xdr:row>
      <xdr:rowOff>3582525</xdr:rowOff>
    </xdr:to>
    <xdr:sp macro="" textlink="">
      <xdr:nvSpPr>
        <xdr:cNvPr id="38" name="正方形/長方形 37"/>
        <xdr:cNvSpPr/>
      </xdr:nvSpPr>
      <xdr:spPr>
        <a:xfrm>
          <a:off x="952500" y="31191900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41" name="テキスト ボックス 4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149678</xdr:colOff>
      <xdr:row>98</xdr:row>
      <xdr:rowOff>434192</xdr:rowOff>
    </xdr:from>
    <xdr:to>
      <xdr:col>8</xdr:col>
      <xdr:colOff>97723</xdr:colOff>
      <xdr:row>98</xdr:row>
      <xdr:rowOff>3638192</xdr:rowOff>
    </xdr:to>
    <xdr:sp macro="" textlink="">
      <xdr:nvSpPr>
        <xdr:cNvPr id="43" name="正方形/長方形 42"/>
        <xdr:cNvSpPr/>
      </xdr:nvSpPr>
      <xdr:spPr>
        <a:xfrm>
          <a:off x="1006928" y="46451848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94</xdr:row>
      <xdr:rowOff>378525</xdr:rowOff>
    </xdr:from>
    <xdr:to>
      <xdr:col>8</xdr:col>
      <xdr:colOff>43295</xdr:colOff>
      <xdr:row>94</xdr:row>
      <xdr:rowOff>3582525</xdr:rowOff>
    </xdr:to>
    <xdr:sp macro="" textlink="">
      <xdr:nvSpPr>
        <xdr:cNvPr id="44" name="正方形/長方形 43"/>
        <xdr:cNvSpPr/>
      </xdr:nvSpPr>
      <xdr:spPr>
        <a:xfrm>
          <a:off x="952500" y="41324119"/>
          <a:ext cx="461529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22</xdr:row>
      <xdr:rowOff>1</xdr:rowOff>
    </xdr:from>
    <xdr:to>
      <xdr:col>25</xdr:col>
      <xdr:colOff>0</xdr:colOff>
      <xdr:row>44</xdr:row>
      <xdr:rowOff>10885</xdr:rowOff>
    </xdr:to>
    <xdr:sp macro="" textlink="">
      <xdr:nvSpPr>
        <xdr:cNvPr id="12" name="フローチャート: 代替処理 11"/>
        <xdr:cNvSpPr/>
      </xdr:nvSpPr>
      <xdr:spPr>
        <a:xfrm>
          <a:off x="12289972" y="8273144"/>
          <a:ext cx="2438399" cy="6955970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130628</xdr:colOff>
      <xdr:row>28</xdr:row>
      <xdr:rowOff>87082</xdr:rowOff>
    </xdr:from>
    <xdr:to>
      <xdr:col>28</xdr:col>
      <xdr:colOff>76199</xdr:colOff>
      <xdr:row>35</xdr:row>
      <xdr:rowOff>141510</xdr:rowOff>
    </xdr:to>
    <xdr:sp macro="" textlink="">
      <xdr:nvSpPr>
        <xdr:cNvPr id="18" name="角丸四角形 17"/>
        <xdr:cNvSpPr/>
      </xdr:nvSpPr>
      <xdr:spPr>
        <a:xfrm>
          <a:off x="12420599" y="10254339"/>
          <a:ext cx="4212771" cy="2264228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請求金額の入力について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①金額（消費税込み）を入力して下さい。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②非課税対象額を入力して下さい。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</a:t>
          </a:r>
          <a:r>
            <a:rPr kumimoji="1" lang="ja-JP" altLang="en-US" sz="1400" baseline="0">
              <a:solidFill>
                <a:schemeClr val="tx1"/>
              </a:solidFill>
            </a:rPr>
            <a:t> </a:t>
          </a:r>
          <a:r>
            <a:rPr kumimoji="1" lang="ja-JP" altLang="en-US" sz="1400">
              <a:solidFill>
                <a:schemeClr val="tx1"/>
              </a:solidFill>
            </a:rPr>
            <a:t>非課税対象がなければ</a:t>
          </a:r>
          <a:r>
            <a:rPr kumimoji="1" lang="en-US" altLang="ja-JP" sz="1400">
              <a:solidFill>
                <a:schemeClr val="tx1"/>
              </a:solidFill>
            </a:rPr>
            <a:t>0</a:t>
          </a:r>
          <a:r>
            <a:rPr kumimoji="1" lang="ja-JP" altLang="en-US" sz="1400">
              <a:solidFill>
                <a:schemeClr val="tx1"/>
              </a:solidFill>
            </a:rPr>
            <a:t>円を入力して下さい。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③本体価格、④消費税額</a:t>
          </a:r>
          <a:r>
            <a:rPr kumimoji="1" lang="en-US" altLang="ja-JP" sz="1400">
              <a:solidFill>
                <a:schemeClr val="tx1"/>
              </a:solidFill>
            </a:rPr>
            <a:t>(10</a:t>
          </a:r>
          <a:r>
            <a:rPr kumimoji="1" lang="ja-JP" altLang="en-US" sz="1400">
              <a:solidFill>
                <a:schemeClr val="tx1"/>
              </a:solidFill>
            </a:rPr>
            <a:t>％</a:t>
          </a:r>
          <a:r>
            <a:rPr kumimoji="1" lang="en-US" altLang="ja-JP" sz="1400">
              <a:solidFill>
                <a:schemeClr val="tx1"/>
              </a:solidFill>
            </a:rPr>
            <a:t>)</a:t>
          </a:r>
          <a:r>
            <a:rPr kumimoji="1" lang="ja-JP" altLang="en-US" sz="1400">
              <a:solidFill>
                <a:schemeClr val="tx1"/>
              </a:solidFill>
            </a:rPr>
            <a:t>は、自動計算です。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見積書と違う場合は、手入力して下さい。</a:t>
          </a:r>
        </a:p>
      </xdr:txBody>
    </xdr:sp>
    <xdr:clientData/>
  </xdr:twoCellAnchor>
  <xdr:twoCellAnchor>
    <xdr:from>
      <xdr:col>20</xdr:col>
      <xdr:colOff>587830</xdr:colOff>
      <xdr:row>23</xdr:row>
      <xdr:rowOff>283027</xdr:rowOff>
    </xdr:from>
    <xdr:to>
      <xdr:col>21</xdr:col>
      <xdr:colOff>435430</xdr:colOff>
      <xdr:row>25</xdr:row>
      <xdr:rowOff>54427</xdr:rowOff>
    </xdr:to>
    <xdr:sp macro="" textlink="">
      <xdr:nvSpPr>
        <xdr:cNvPr id="19" name="正方形/長方形 18"/>
        <xdr:cNvSpPr/>
      </xdr:nvSpPr>
      <xdr:spPr>
        <a:xfrm>
          <a:off x="12268201" y="8871856"/>
          <a:ext cx="457200" cy="4027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23</xdr:col>
      <xdr:colOff>0</xdr:colOff>
      <xdr:row>24</xdr:row>
      <xdr:rowOff>283029</xdr:rowOff>
    </xdr:from>
    <xdr:to>
      <xdr:col>23</xdr:col>
      <xdr:colOff>457200</xdr:colOff>
      <xdr:row>26</xdr:row>
      <xdr:rowOff>54428</xdr:rowOff>
    </xdr:to>
    <xdr:sp macro="" textlink="">
      <xdr:nvSpPr>
        <xdr:cNvPr id="20" name="正方形/長方形 19"/>
        <xdr:cNvSpPr/>
      </xdr:nvSpPr>
      <xdr:spPr>
        <a:xfrm>
          <a:off x="13509171" y="9187543"/>
          <a:ext cx="457200" cy="4027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23</xdr:col>
      <xdr:colOff>3</xdr:colOff>
      <xdr:row>23</xdr:row>
      <xdr:rowOff>293915</xdr:rowOff>
    </xdr:from>
    <xdr:to>
      <xdr:col>23</xdr:col>
      <xdr:colOff>457203</xdr:colOff>
      <xdr:row>25</xdr:row>
      <xdr:rowOff>65315</xdr:rowOff>
    </xdr:to>
    <xdr:sp macro="" textlink="">
      <xdr:nvSpPr>
        <xdr:cNvPr id="21" name="正方形/長方形 20"/>
        <xdr:cNvSpPr/>
      </xdr:nvSpPr>
      <xdr:spPr>
        <a:xfrm>
          <a:off x="13509174" y="8882744"/>
          <a:ext cx="457200" cy="4027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20</xdr:col>
      <xdr:colOff>587832</xdr:colOff>
      <xdr:row>24</xdr:row>
      <xdr:rowOff>272144</xdr:rowOff>
    </xdr:from>
    <xdr:to>
      <xdr:col>21</xdr:col>
      <xdr:colOff>435432</xdr:colOff>
      <xdr:row>26</xdr:row>
      <xdr:rowOff>43543</xdr:rowOff>
    </xdr:to>
    <xdr:sp macro="" textlink="">
      <xdr:nvSpPr>
        <xdr:cNvPr id="22" name="正方形/長方形 21"/>
        <xdr:cNvSpPr/>
      </xdr:nvSpPr>
      <xdr:spPr>
        <a:xfrm>
          <a:off x="12268203" y="9176658"/>
          <a:ext cx="457200" cy="4027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14</xdr:col>
      <xdr:colOff>609601</xdr:colOff>
      <xdr:row>32</xdr:row>
      <xdr:rowOff>206828</xdr:rowOff>
    </xdr:from>
    <xdr:to>
      <xdr:col>20</xdr:col>
      <xdr:colOff>359230</xdr:colOff>
      <xdr:row>43</xdr:row>
      <xdr:rowOff>141513</xdr:rowOff>
    </xdr:to>
    <xdr:grpSp>
      <xdr:nvGrpSpPr>
        <xdr:cNvPr id="29" name="グループ化 28"/>
        <xdr:cNvGrpSpPr/>
      </xdr:nvGrpSpPr>
      <xdr:grpSpPr>
        <a:xfrm>
          <a:off x="9399815" y="11609614"/>
          <a:ext cx="3995058" cy="3377292"/>
          <a:chOff x="8251371" y="9818915"/>
          <a:chExt cx="3548743" cy="3407228"/>
        </a:xfrm>
        <a:solidFill>
          <a:srgbClr val="FFFF00"/>
        </a:solidFill>
      </xdr:grpSpPr>
      <xdr:sp macro="" textlink="">
        <xdr:nvSpPr>
          <xdr:cNvPr id="13" name="正方形/長方形 12"/>
          <xdr:cNvSpPr/>
        </xdr:nvSpPr>
        <xdr:spPr>
          <a:xfrm>
            <a:off x="8251371" y="9818915"/>
            <a:ext cx="3548743" cy="3407228"/>
          </a:xfrm>
          <a:prstGeom prst="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 b="1">
                <a:solidFill>
                  <a:schemeClr val="tx1"/>
                </a:solidFill>
              </a:rPr>
              <a:t>「品名　・工事名」　の記入例</a:t>
            </a:r>
            <a:endParaRPr kumimoji="1" lang="en-US" altLang="ja-JP" sz="1200" b="1">
              <a:solidFill>
                <a:schemeClr val="tx1"/>
              </a:solidFill>
            </a:endParaRPr>
          </a:p>
          <a:p>
            <a:pPr algn="l"/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依頼書の件名が、　”市営住宅中央台第一団地</a:t>
            </a:r>
            <a:r>
              <a:rPr kumimoji="1" lang="en-US" altLang="ja-JP" sz="1200">
                <a:solidFill>
                  <a:schemeClr val="tx1"/>
                </a:solidFill>
              </a:rPr>
              <a:t>11</a:t>
            </a:r>
            <a:r>
              <a:rPr kumimoji="1" lang="ja-JP" altLang="en-US" sz="1200">
                <a:solidFill>
                  <a:schemeClr val="tx1"/>
                </a:solidFill>
              </a:rPr>
              <a:t>号棟</a:t>
            </a:r>
            <a:r>
              <a:rPr kumimoji="1" lang="en-US" altLang="ja-JP" sz="1200">
                <a:solidFill>
                  <a:schemeClr val="tx1"/>
                </a:solidFill>
              </a:rPr>
              <a:t>9</a:t>
            </a:r>
            <a:r>
              <a:rPr kumimoji="1" lang="ja-JP" altLang="en-US" sz="1200">
                <a:solidFill>
                  <a:schemeClr val="tx1"/>
                </a:solidFill>
              </a:rPr>
              <a:t>号室　</a:t>
            </a:r>
            <a:r>
              <a:rPr kumimoji="1" lang="en-US" altLang="ja-JP" sz="1200">
                <a:solidFill>
                  <a:schemeClr val="tx1"/>
                </a:solidFill>
              </a:rPr>
              <a:t>4</a:t>
            </a:r>
            <a:r>
              <a:rPr kumimoji="1" lang="ja-JP" altLang="en-US" sz="1200">
                <a:solidFill>
                  <a:schemeClr val="tx1"/>
                </a:solidFill>
              </a:rPr>
              <a:t>月期内装他退去修繕”　の場合、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下記のように</a:t>
            </a:r>
            <a:r>
              <a:rPr kumimoji="1" lang="en-US" altLang="ja-JP" sz="1200">
                <a:solidFill>
                  <a:schemeClr val="tx1"/>
                </a:solidFill>
              </a:rPr>
              <a:t>2</a:t>
            </a:r>
            <a:r>
              <a:rPr kumimoji="1" lang="ja-JP" altLang="en-US" sz="1200">
                <a:solidFill>
                  <a:schemeClr val="tx1"/>
                </a:solidFill>
              </a:rPr>
              <a:t>段に分けて入力をお願いします。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200">
                <a:solidFill>
                  <a:schemeClr val="tx1"/>
                </a:solidFill>
              </a:rPr>
              <a:t>『</a:t>
            </a:r>
            <a:r>
              <a:rPr kumimoji="1" lang="ja-JP" altLang="en-US" sz="1200">
                <a:solidFill>
                  <a:schemeClr val="tx1"/>
                </a:solidFill>
              </a:rPr>
              <a:t>しゅん工届</a:t>
            </a:r>
            <a:r>
              <a:rPr kumimoji="1" lang="en-US" altLang="ja-JP" sz="1200">
                <a:solidFill>
                  <a:schemeClr val="tx1"/>
                </a:solidFill>
              </a:rPr>
              <a:t>』</a:t>
            </a:r>
            <a:r>
              <a:rPr kumimoji="1" lang="ja-JP" altLang="en-US" sz="1200">
                <a:solidFill>
                  <a:schemeClr val="tx1"/>
                </a:solidFill>
              </a:rPr>
              <a:t>　や　</a:t>
            </a:r>
            <a:r>
              <a:rPr kumimoji="1" lang="en-US" altLang="ja-JP" sz="1200">
                <a:solidFill>
                  <a:schemeClr val="tx1"/>
                </a:solidFill>
              </a:rPr>
              <a:t>『</a:t>
            </a:r>
            <a:r>
              <a:rPr kumimoji="1" lang="ja-JP" altLang="en-US" sz="1200">
                <a:solidFill>
                  <a:schemeClr val="tx1"/>
                </a:solidFill>
              </a:rPr>
              <a:t>請負請書</a:t>
            </a:r>
            <a:r>
              <a:rPr kumimoji="1" lang="en-US" altLang="ja-JP" sz="1200">
                <a:solidFill>
                  <a:schemeClr val="tx1"/>
                </a:solidFill>
              </a:rPr>
              <a:t>』</a:t>
            </a:r>
            <a:r>
              <a:rPr kumimoji="1" lang="ja-JP" altLang="en-US" sz="1200">
                <a:solidFill>
                  <a:schemeClr val="tx1"/>
                </a:solidFill>
              </a:rPr>
              <a:t>　の工事場所が自動で入力されます。</a:t>
            </a:r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8686800" y="11691258"/>
            <a:ext cx="2688771" cy="1382485"/>
          </a:xfrm>
          <a:prstGeom prst="rect">
            <a:avLst/>
          </a:prstGeom>
          <a:solidFill>
            <a:sysClr val="window" lastClr="FFFFFF"/>
          </a:solidFill>
          <a:ln w="9525">
            <a:solidFill>
              <a:srgbClr val="385D8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　　　　　　　品名　・　工事名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市営住宅中央台第一団地</a:t>
            </a:r>
            <a:r>
              <a:rPr kumimoji="1" lang="en-US" altLang="ja-JP" sz="1100">
                <a:solidFill>
                  <a:schemeClr val="tx1"/>
                </a:solidFill>
              </a:rPr>
              <a:t>11</a:t>
            </a:r>
            <a:r>
              <a:rPr kumimoji="1" lang="ja-JP" altLang="en-US" sz="1100">
                <a:solidFill>
                  <a:schemeClr val="tx1"/>
                </a:solidFill>
              </a:rPr>
              <a:t>号棟</a:t>
            </a:r>
            <a:r>
              <a:rPr kumimoji="1" lang="en-US" altLang="ja-JP" sz="1100">
                <a:solidFill>
                  <a:schemeClr val="tx1"/>
                </a:solidFill>
              </a:rPr>
              <a:t>9</a:t>
            </a:r>
            <a:r>
              <a:rPr kumimoji="1" lang="ja-JP" altLang="en-US" sz="1100">
                <a:solidFill>
                  <a:schemeClr val="tx1"/>
                </a:solidFill>
              </a:rPr>
              <a:t>号室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</a:t>
            </a:r>
            <a:r>
              <a:rPr kumimoji="1" lang="ja-JP" altLang="en-US" sz="1100">
                <a:solidFill>
                  <a:srgbClr val="00B050"/>
                </a:solidFill>
              </a:rPr>
              <a:t>（上段は団地名や部屋番号を入力）</a:t>
            </a:r>
            <a:endParaRPr kumimoji="1" lang="en-US" altLang="ja-JP" sz="1100">
              <a:solidFill>
                <a:srgbClr val="00B050"/>
              </a:solidFill>
            </a:endParaRPr>
          </a:p>
          <a:p>
            <a:pPr algn="l"/>
            <a:endParaRPr kumimoji="1" lang="en-US" altLang="ja-JP" sz="1100">
              <a:solidFill>
                <a:srgbClr val="00B050"/>
              </a:solidFill>
            </a:endParaRPr>
          </a:p>
          <a:p>
            <a:pPr algn="l"/>
            <a:r>
              <a:rPr kumimoji="1" lang="en-US" altLang="ja-JP" sz="1100">
                <a:solidFill>
                  <a:schemeClr val="tx1"/>
                </a:solidFill>
              </a:rPr>
              <a:t>4</a:t>
            </a:r>
            <a:r>
              <a:rPr kumimoji="1" lang="ja-JP" altLang="en-US" sz="1100">
                <a:solidFill>
                  <a:schemeClr val="tx1"/>
                </a:solidFill>
              </a:rPr>
              <a:t>月期内装他退去修繕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</a:t>
            </a:r>
            <a:r>
              <a:rPr kumimoji="1" lang="ja-JP" altLang="en-US" sz="1100">
                <a:solidFill>
                  <a:srgbClr val="00B050"/>
                </a:solidFill>
              </a:rPr>
              <a:t>（下段は依頼書の部屋番号以降を入力）</a:t>
            </a:r>
          </a:p>
        </xdr:txBody>
      </xdr:sp>
      <xdr:cxnSp macro="">
        <xdr:nvCxnSpPr>
          <xdr:cNvPr id="25" name="直線コネクタ 24"/>
          <xdr:cNvCxnSpPr/>
        </xdr:nvCxnSpPr>
        <xdr:spPr>
          <a:xfrm>
            <a:off x="8686800" y="11985171"/>
            <a:ext cx="2699657" cy="0"/>
          </a:xfrm>
          <a:prstGeom prst="line">
            <a:avLst/>
          </a:prstGeom>
          <a:grpFill/>
          <a:ln w="6350">
            <a:solidFill>
              <a:srgbClr val="385D8A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8675915" y="12551228"/>
            <a:ext cx="2699657" cy="0"/>
          </a:xfrm>
          <a:prstGeom prst="line">
            <a:avLst/>
          </a:prstGeom>
          <a:grpFill/>
          <a:ln w="6350">
            <a:solidFill>
              <a:srgbClr val="385D8A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7620</xdr:rowOff>
    </xdr:from>
    <xdr:to>
      <xdr:col>69</xdr:col>
      <xdr:colOff>15240</xdr:colOff>
      <xdr:row>15</xdr:row>
      <xdr:rowOff>189604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268980" y="2240280"/>
          <a:ext cx="2514600" cy="1134484"/>
        </a:xfrm>
        <a:prstGeom prst="roundRect">
          <a:avLst>
            <a:gd name="adj" fmla="val 571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36</xdr:col>
      <xdr:colOff>85725</xdr:colOff>
      <xdr:row>24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2232660"/>
          <a:ext cx="3103245" cy="2415540"/>
        </a:xfrm>
        <a:prstGeom prst="roundRect">
          <a:avLst>
            <a:gd name="adj" fmla="val 346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</xdr:colOff>
      <xdr:row>16</xdr:row>
      <xdr:rowOff>182880</xdr:rowOff>
    </xdr:from>
    <xdr:to>
      <xdr:col>69</xdr:col>
      <xdr:colOff>7620</xdr:colOff>
      <xdr:row>19</xdr:row>
      <xdr:rowOff>7620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276600" y="3558540"/>
          <a:ext cx="2499360" cy="39624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69</xdr:col>
      <xdr:colOff>0</xdr:colOff>
      <xdr:row>46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4845326"/>
          <a:ext cx="6824870" cy="4099891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</xdr:colOff>
      <xdr:row>46</xdr:row>
      <xdr:rowOff>0</xdr:rowOff>
    </xdr:from>
    <xdr:to>
      <xdr:col>69</xdr:col>
      <xdr:colOff>15240</xdr:colOff>
      <xdr:row>47</xdr:row>
      <xdr:rowOff>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3192780" y="8930640"/>
          <a:ext cx="2590800" cy="381000"/>
        </a:xfrm>
        <a:prstGeom prst="roundRect">
          <a:avLst>
            <a:gd name="adj" fmla="val 125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68581</xdr:colOff>
      <xdr:row>26</xdr:row>
      <xdr:rowOff>76199</xdr:rowOff>
    </xdr:from>
    <xdr:to>
      <xdr:col>49</xdr:col>
      <xdr:colOff>11431</xdr:colOff>
      <xdr:row>45</xdr:row>
      <xdr:rowOff>104774</xdr:rowOff>
    </xdr:to>
    <xdr:sp macro="" textlink="">
      <xdr:nvSpPr>
        <xdr:cNvPr id="7" name="テキスト ボックス 6"/>
        <xdr:cNvSpPr txBox="1"/>
      </xdr:nvSpPr>
      <xdr:spPr>
        <a:xfrm>
          <a:off x="3253741" y="5196839"/>
          <a:ext cx="864870" cy="36480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記 入 不 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110</xdr:col>
      <xdr:colOff>76200</xdr:colOff>
      <xdr:row>9</xdr:row>
      <xdr:rowOff>274319</xdr:rowOff>
    </xdr:from>
    <xdr:to>
      <xdr:col>140</xdr:col>
      <xdr:colOff>76200</xdr:colOff>
      <xdr:row>16</xdr:row>
      <xdr:rowOff>14792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9197340" y="2225039"/>
          <a:ext cx="2499360" cy="1165413"/>
        </a:xfrm>
        <a:prstGeom prst="roundRect">
          <a:avLst>
            <a:gd name="adj" fmla="val 571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0</xdr:colOff>
      <xdr:row>10</xdr:row>
      <xdr:rowOff>0</xdr:rowOff>
    </xdr:from>
    <xdr:to>
      <xdr:col>108</xdr:col>
      <xdr:colOff>85725</xdr:colOff>
      <xdr:row>24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6019800" y="2232660"/>
          <a:ext cx="3019425" cy="2415540"/>
        </a:xfrm>
        <a:prstGeom prst="roundRect">
          <a:avLst>
            <a:gd name="adj" fmla="val 346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111</xdr:col>
      <xdr:colOff>7620</xdr:colOff>
      <xdr:row>17</xdr:row>
      <xdr:rowOff>0</xdr:rowOff>
    </xdr:from>
    <xdr:to>
      <xdr:col>141</xdr:col>
      <xdr:colOff>7620</xdr:colOff>
      <xdr:row>19</xdr:row>
      <xdr:rowOff>15240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9212580" y="3566160"/>
          <a:ext cx="2499360" cy="39624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0</xdr:colOff>
      <xdr:row>25</xdr:row>
      <xdr:rowOff>0</xdr:rowOff>
    </xdr:from>
    <xdr:to>
      <xdr:col>141</xdr:col>
      <xdr:colOff>0</xdr:colOff>
      <xdr:row>46</xdr:row>
      <xdr:rowOff>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6019800" y="4838700"/>
          <a:ext cx="5684520" cy="4091940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68581</xdr:colOff>
      <xdr:row>26</xdr:row>
      <xdr:rowOff>60959</xdr:rowOff>
    </xdr:from>
    <xdr:to>
      <xdr:col>121</xdr:col>
      <xdr:colOff>11431</xdr:colOff>
      <xdr:row>45</xdr:row>
      <xdr:rowOff>89534</xdr:rowOff>
    </xdr:to>
    <xdr:sp macro="" textlink="">
      <xdr:nvSpPr>
        <xdr:cNvPr id="13" name="テキスト ボックス 12"/>
        <xdr:cNvSpPr txBox="1"/>
      </xdr:nvSpPr>
      <xdr:spPr>
        <a:xfrm>
          <a:off x="9273541" y="5181599"/>
          <a:ext cx="864870" cy="36480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記 入 不 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95</xdr:col>
      <xdr:colOff>24766</xdr:colOff>
      <xdr:row>4</xdr:row>
      <xdr:rowOff>20955</xdr:rowOff>
    </xdr:from>
    <xdr:to>
      <xdr:col>118</xdr:col>
      <xdr:colOff>41910</xdr:colOff>
      <xdr:row>5</xdr:row>
      <xdr:rowOff>116205</xdr:rowOff>
    </xdr:to>
    <xdr:sp macro="" textlink="">
      <xdr:nvSpPr>
        <xdr:cNvPr id="14" name="テキスト ボックス 13"/>
        <xdr:cNvSpPr txBox="1"/>
      </xdr:nvSpPr>
      <xdr:spPr>
        <a:xfrm>
          <a:off x="7972426" y="782955"/>
          <a:ext cx="1945004" cy="285750"/>
        </a:xfrm>
        <a:prstGeom prst="wedgeRectCallout">
          <a:avLst>
            <a:gd name="adj1" fmla="val -60890"/>
            <a:gd name="adj2" fmla="val -834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日　付　は　記　入　不　要</a:t>
          </a:r>
        </a:p>
      </xdr:txBody>
    </xdr:sp>
    <xdr:clientData fPrintsWithSheet="0"/>
  </xdr:twoCellAnchor>
  <xdr:twoCellAnchor>
    <xdr:from>
      <xdr:col>39</xdr:col>
      <xdr:colOff>0</xdr:colOff>
      <xdr:row>19</xdr:row>
      <xdr:rowOff>121920</xdr:rowOff>
    </xdr:from>
    <xdr:to>
      <xdr:col>69</xdr:col>
      <xdr:colOff>0</xdr:colOff>
      <xdr:row>23</xdr:row>
      <xdr:rowOff>53340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3268980" y="4069080"/>
          <a:ext cx="2499360" cy="57150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111</xdr:col>
      <xdr:colOff>0</xdr:colOff>
      <xdr:row>19</xdr:row>
      <xdr:rowOff>121920</xdr:rowOff>
    </xdr:from>
    <xdr:to>
      <xdr:col>141</xdr:col>
      <xdr:colOff>0</xdr:colOff>
      <xdr:row>23</xdr:row>
      <xdr:rowOff>53340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9204960" y="4069080"/>
          <a:ext cx="2499360" cy="571500"/>
        </a:xfrm>
        <a:prstGeom prst="roundRect">
          <a:avLst>
            <a:gd name="adj" fmla="val 1272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60960</xdr:colOff>
      <xdr:row>7</xdr:row>
      <xdr:rowOff>106680</xdr:rowOff>
    </xdr:from>
    <xdr:to>
      <xdr:col>69</xdr:col>
      <xdr:colOff>38100</xdr:colOff>
      <xdr:row>9</xdr:row>
      <xdr:rowOff>130435</xdr:rowOff>
    </xdr:to>
    <xdr:sp macro="" textlink="">
      <xdr:nvSpPr>
        <xdr:cNvPr id="18" name="テキスト ボックス 17"/>
        <xdr:cNvSpPr txBox="1"/>
      </xdr:nvSpPr>
      <xdr:spPr>
        <a:xfrm>
          <a:off x="2827020" y="1440180"/>
          <a:ext cx="2979420" cy="640975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109</xdr:col>
      <xdr:colOff>76200</xdr:colOff>
      <xdr:row>46</xdr:row>
      <xdr:rowOff>0</xdr:rowOff>
    </xdr:from>
    <xdr:to>
      <xdr:col>141</xdr:col>
      <xdr:colOff>7620</xdr:colOff>
      <xdr:row>47</xdr:row>
      <xdr:rowOff>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9197340" y="8930640"/>
          <a:ext cx="2598420" cy="381000"/>
        </a:xfrm>
        <a:prstGeom prst="roundRect">
          <a:avLst>
            <a:gd name="adj" fmla="val 125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180974</xdr:rowOff>
    </xdr:from>
    <xdr:to>
      <xdr:col>67</xdr:col>
      <xdr:colOff>3284</xdr:colOff>
      <xdr:row>30</xdr:row>
      <xdr:rowOff>1120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5249" y="2254062"/>
          <a:ext cx="6642770" cy="5064499"/>
        </a:xfrm>
        <a:prstGeom prst="roundRect">
          <a:avLst>
            <a:gd name="adj" fmla="val 225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</xdr:colOff>
      <xdr:row>31</xdr:row>
      <xdr:rowOff>315515</xdr:rowOff>
    </xdr:from>
    <xdr:to>
      <xdr:col>67</xdr:col>
      <xdr:colOff>1</xdr:colOff>
      <xdr:row>39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5251" y="7637859"/>
          <a:ext cx="6262688" cy="2464594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24847</xdr:colOff>
      <xdr:row>28</xdr:row>
      <xdr:rowOff>13138</xdr:rowOff>
    </xdr:from>
    <xdr:to>
      <xdr:col>34</xdr:col>
      <xdr:colOff>91966</xdr:colOff>
      <xdr:row>30</xdr:row>
      <xdr:rowOff>137948</xdr:rowOff>
    </xdr:to>
    <xdr:sp macro="" textlink="">
      <xdr:nvSpPr>
        <xdr:cNvPr id="2" name="正方形/長方形 1"/>
        <xdr:cNvSpPr/>
      </xdr:nvSpPr>
      <xdr:spPr>
        <a:xfrm>
          <a:off x="24847" y="6391604"/>
          <a:ext cx="3417291" cy="94593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37</xdr:row>
      <xdr:rowOff>10026</xdr:rowOff>
    </xdr:from>
    <xdr:to>
      <xdr:col>34</xdr:col>
      <xdr:colOff>91966</xdr:colOff>
      <xdr:row>39</xdr:row>
      <xdr:rowOff>137947</xdr:rowOff>
    </xdr:to>
    <xdr:sp macro="" textlink="">
      <xdr:nvSpPr>
        <xdr:cNvPr id="7" name="正方形/長方形 6"/>
        <xdr:cNvSpPr/>
      </xdr:nvSpPr>
      <xdr:spPr>
        <a:xfrm>
          <a:off x="0" y="9460943"/>
          <a:ext cx="3330466" cy="94283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50065</xdr:colOff>
      <xdr:row>15</xdr:row>
      <xdr:rowOff>106953</xdr:rowOff>
    </xdr:from>
    <xdr:to>
      <xdr:col>65</xdr:col>
      <xdr:colOff>58644</xdr:colOff>
      <xdr:row>22</xdr:row>
      <xdr:rowOff>249828</xdr:rowOff>
    </xdr:to>
    <xdr:sp macro="" textlink="">
      <xdr:nvSpPr>
        <xdr:cNvPr id="6" name="テキスト ボックス 5"/>
        <xdr:cNvSpPr txBox="1"/>
      </xdr:nvSpPr>
      <xdr:spPr>
        <a:xfrm>
          <a:off x="3182732" y="3578286"/>
          <a:ext cx="2362312" cy="203094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1</xdr:col>
      <xdr:colOff>38100</xdr:colOff>
      <xdr:row>33</xdr:row>
      <xdr:rowOff>47625</xdr:rowOff>
    </xdr:from>
    <xdr:to>
      <xdr:col>34</xdr:col>
      <xdr:colOff>47625</xdr:colOff>
      <xdr:row>33</xdr:row>
      <xdr:rowOff>342900</xdr:rowOff>
    </xdr:to>
    <xdr:sp macro="" textlink="">
      <xdr:nvSpPr>
        <xdr:cNvPr id="8" name="テキスト ボックス 7"/>
        <xdr:cNvSpPr txBox="1"/>
      </xdr:nvSpPr>
      <xdr:spPr>
        <a:xfrm>
          <a:off x="133350" y="8181975"/>
          <a:ext cx="3152775" cy="295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記　入　不　要（印刷時にこの文字は消えます。）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4</xdr:col>
      <xdr:colOff>47625</xdr:colOff>
      <xdr:row>23</xdr:row>
      <xdr:rowOff>57150</xdr:rowOff>
    </xdr:from>
    <xdr:to>
      <xdr:col>9</xdr:col>
      <xdr:colOff>57150</xdr:colOff>
      <xdr:row>26</xdr:row>
      <xdr:rowOff>57150</xdr:rowOff>
    </xdr:to>
    <xdr:sp macro="" textlink="">
      <xdr:nvSpPr>
        <xdr:cNvPr id="4" name="角丸四角形 3"/>
        <xdr:cNvSpPr/>
      </xdr:nvSpPr>
      <xdr:spPr>
        <a:xfrm>
          <a:off x="428625" y="5734050"/>
          <a:ext cx="485775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66676</xdr:colOff>
      <xdr:row>33</xdr:row>
      <xdr:rowOff>0</xdr:rowOff>
    </xdr:from>
    <xdr:to>
      <xdr:col>66</xdr:col>
      <xdr:colOff>47626</xdr:colOff>
      <xdr:row>36</xdr:row>
      <xdr:rowOff>257175</xdr:rowOff>
    </xdr:to>
    <xdr:sp macro="" textlink="">
      <xdr:nvSpPr>
        <xdr:cNvPr id="12" name="テキスト ボックス 11"/>
        <xdr:cNvSpPr txBox="1"/>
      </xdr:nvSpPr>
      <xdr:spPr>
        <a:xfrm>
          <a:off x="3400426" y="8134350"/>
          <a:ext cx="2914650" cy="1266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70</xdr:col>
      <xdr:colOff>95249</xdr:colOff>
      <xdr:row>10</xdr:row>
      <xdr:rowOff>180974</xdr:rowOff>
    </xdr:from>
    <xdr:to>
      <xdr:col>137</xdr:col>
      <xdr:colOff>3284</xdr:colOff>
      <xdr:row>29</xdr:row>
      <xdr:rowOff>628649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95249" y="2257424"/>
          <a:ext cx="6270735" cy="5057775"/>
        </a:xfrm>
        <a:prstGeom prst="roundRect">
          <a:avLst>
            <a:gd name="adj" fmla="val 225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</xdr:colOff>
      <xdr:row>31</xdr:row>
      <xdr:rowOff>315515</xdr:rowOff>
    </xdr:from>
    <xdr:to>
      <xdr:col>137</xdr:col>
      <xdr:colOff>1</xdr:colOff>
      <xdr:row>39</xdr:row>
      <xdr:rowOff>0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95251" y="7821215"/>
          <a:ext cx="6267450" cy="2456260"/>
        </a:xfrm>
        <a:prstGeom prst="roundRect">
          <a:avLst>
            <a:gd name="adj" fmla="val 2083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16381</xdr:colOff>
      <xdr:row>28</xdr:row>
      <xdr:rowOff>13138</xdr:rowOff>
    </xdr:from>
    <xdr:to>
      <xdr:col>104</xdr:col>
      <xdr:colOff>75880</xdr:colOff>
      <xdr:row>30</xdr:row>
      <xdr:rowOff>137948</xdr:rowOff>
    </xdr:to>
    <xdr:sp macro="" textlink="">
      <xdr:nvSpPr>
        <xdr:cNvPr id="16" name="正方形/長方形 15"/>
        <xdr:cNvSpPr/>
      </xdr:nvSpPr>
      <xdr:spPr>
        <a:xfrm>
          <a:off x="5926114" y="6600205"/>
          <a:ext cx="2938166" cy="95454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0</xdr:colOff>
      <xdr:row>37</xdr:row>
      <xdr:rowOff>10026</xdr:rowOff>
    </xdr:from>
    <xdr:to>
      <xdr:col>104</xdr:col>
      <xdr:colOff>91966</xdr:colOff>
      <xdr:row>39</xdr:row>
      <xdr:rowOff>137947</xdr:rowOff>
    </xdr:to>
    <xdr:sp macro="" textlink="">
      <xdr:nvSpPr>
        <xdr:cNvPr id="17" name="正方形/長方形 16"/>
        <xdr:cNvSpPr/>
      </xdr:nvSpPr>
      <xdr:spPr>
        <a:xfrm>
          <a:off x="0" y="9468351"/>
          <a:ext cx="3330466" cy="94707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9525</xdr:colOff>
      <xdr:row>15</xdr:row>
      <xdr:rowOff>171449</xdr:rowOff>
    </xdr:from>
    <xdr:to>
      <xdr:col>135</xdr:col>
      <xdr:colOff>19050</xdr:colOff>
      <xdr:row>22</xdr:row>
      <xdr:rowOff>314324</xdr:rowOff>
    </xdr:to>
    <xdr:sp macro="" textlink="">
      <xdr:nvSpPr>
        <xdr:cNvPr id="18" name="テキスト ボックス 17"/>
        <xdr:cNvSpPr txBox="1"/>
      </xdr:nvSpPr>
      <xdr:spPr>
        <a:xfrm>
          <a:off x="3533775" y="3581399"/>
          <a:ext cx="2657475" cy="2028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</a:p>
      </xdr:txBody>
    </xdr:sp>
    <xdr:clientData fPrintsWithSheet="0"/>
  </xdr:twoCellAnchor>
  <xdr:twoCellAnchor>
    <xdr:from>
      <xdr:col>71</xdr:col>
      <xdr:colOff>38100</xdr:colOff>
      <xdr:row>33</xdr:row>
      <xdr:rowOff>47625</xdr:rowOff>
    </xdr:from>
    <xdr:to>
      <xdr:col>104</xdr:col>
      <xdr:colOff>47625</xdr:colOff>
      <xdr:row>33</xdr:row>
      <xdr:rowOff>342900</xdr:rowOff>
    </xdr:to>
    <xdr:sp macro="" textlink="">
      <xdr:nvSpPr>
        <xdr:cNvPr id="19" name="テキスト ボックス 18"/>
        <xdr:cNvSpPr txBox="1"/>
      </xdr:nvSpPr>
      <xdr:spPr>
        <a:xfrm>
          <a:off x="133350" y="8181975"/>
          <a:ext cx="3152775" cy="295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記　入　不　要（印刷時にこの文字は消えます。）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74</xdr:col>
      <xdr:colOff>47625</xdr:colOff>
      <xdr:row>23</xdr:row>
      <xdr:rowOff>57150</xdr:rowOff>
    </xdr:from>
    <xdr:to>
      <xdr:col>79</xdr:col>
      <xdr:colOff>57150</xdr:colOff>
      <xdr:row>26</xdr:row>
      <xdr:rowOff>57150</xdr:rowOff>
    </xdr:to>
    <xdr:sp macro="" textlink="">
      <xdr:nvSpPr>
        <xdr:cNvPr id="20" name="角丸四角形 19"/>
        <xdr:cNvSpPr/>
      </xdr:nvSpPr>
      <xdr:spPr>
        <a:xfrm>
          <a:off x="428625" y="5734050"/>
          <a:ext cx="485775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125</xdr:col>
      <xdr:colOff>100293</xdr:colOff>
      <xdr:row>0</xdr:row>
      <xdr:rowOff>109819</xdr:rowOff>
    </xdr:from>
    <xdr:to>
      <xdr:col>139</xdr:col>
      <xdr:colOff>20251</xdr:colOff>
      <xdr:row>2</xdr:row>
      <xdr:rowOff>141115</xdr:rowOff>
    </xdr:to>
    <xdr:sp macro="" textlink="">
      <xdr:nvSpPr>
        <xdr:cNvPr id="21" name="テキスト ボックス 20"/>
        <xdr:cNvSpPr txBox="1"/>
      </xdr:nvSpPr>
      <xdr:spPr>
        <a:xfrm>
          <a:off x="12662087" y="109819"/>
          <a:ext cx="1331899" cy="412296"/>
        </a:xfrm>
        <a:prstGeom prst="wedgeRectCallout">
          <a:avLst>
            <a:gd name="adj1" fmla="val -20833"/>
            <a:gd name="adj2" fmla="val 92125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記　入　不　要</a:t>
          </a:r>
        </a:p>
      </xdr:txBody>
    </xdr:sp>
    <xdr:clientData fPrintsWithSheet="0"/>
  </xdr:twoCellAnchor>
  <xdr:twoCellAnchor>
    <xdr:from>
      <xdr:col>105</xdr:col>
      <xdr:colOff>66676</xdr:colOff>
      <xdr:row>33</xdr:row>
      <xdr:rowOff>0</xdr:rowOff>
    </xdr:from>
    <xdr:to>
      <xdr:col>136</xdr:col>
      <xdr:colOff>47626</xdr:colOff>
      <xdr:row>36</xdr:row>
      <xdr:rowOff>257175</xdr:rowOff>
    </xdr:to>
    <xdr:sp macro="" textlink="">
      <xdr:nvSpPr>
        <xdr:cNvPr id="22" name="テキスト ボックス 21"/>
        <xdr:cNvSpPr txBox="1"/>
      </xdr:nvSpPr>
      <xdr:spPr>
        <a:xfrm>
          <a:off x="3400426" y="8134350"/>
          <a:ext cx="2914650" cy="1266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48</xdr:col>
      <xdr:colOff>1</xdr:colOff>
      <xdr:row>10</xdr:row>
      <xdr:rowOff>56029</xdr:rowOff>
    </xdr:from>
    <xdr:to>
      <xdr:col>65</xdr:col>
      <xdr:colOff>75161</xdr:colOff>
      <xdr:row>12</xdr:row>
      <xdr:rowOff>87325</xdr:rowOff>
    </xdr:to>
    <xdr:sp macro="" textlink="">
      <xdr:nvSpPr>
        <xdr:cNvPr id="24" name="テキスト ボックス 23"/>
        <xdr:cNvSpPr txBox="1"/>
      </xdr:nvSpPr>
      <xdr:spPr>
        <a:xfrm>
          <a:off x="4840942" y="2129117"/>
          <a:ext cx="1767248" cy="412296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47</xdr:col>
      <xdr:colOff>44824</xdr:colOff>
      <xdr:row>28</xdr:row>
      <xdr:rowOff>0</xdr:rowOff>
    </xdr:from>
    <xdr:to>
      <xdr:col>65</xdr:col>
      <xdr:colOff>19131</xdr:colOff>
      <xdr:row>29</xdr:row>
      <xdr:rowOff>221796</xdr:rowOff>
    </xdr:to>
    <xdr:sp macro="" textlink="">
      <xdr:nvSpPr>
        <xdr:cNvPr id="25" name="テキスト ボックス 24"/>
        <xdr:cNvSpPr txBox="1"/>
      </xdr:nvSpPr>
      <xdr:spPr>
        <a:xfrm>
          <a:off x="4784912" y="6499412"/>
          <a:ext cx="1767248" cy="412296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19425</xdr:colOff>
      <xdr:row>6</xdr:row>
      <xdr:rowOff>109071</xdr:rowOff>
    </xdr:from>
    <xdr:to>
      <xdr:col>37</xdr:col>
      <xdr:colOff>25401</xdr:colOff>
      <xdr:row>10</xdr:row>
      <xdr:rowOff>58770</xdr:rowOff>
    </xdr:to>
    <xdr:sp macro="" textlink="">
      <xdr:nvSpPr>
        <xdr:cNvPr id="26" name="テキスト ボックス 25"/>
        <xdr:cNvSpPr txBox="1"/>
      </xdr:nvSpPr>
      <xdr:spPr>
        <a:xfrm>
          <a:off x="104092" y="1277471"/>
          <a:ext cx="3053976" cy="906432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118</xdr:col>
      <xdr:colOff>0</xdr:colOff>
      <xdr:row>10</xdr:row>
      <xdr:rowOff>33618</xdr:rowOff>
    </xdr:from>
    <xdr:to>
      <xdr:col>135</xdr:col>
      <xdr:colOff>75159</xdr:colOff>
      <xdr:row>12</xdr:row>
      <xdr:rowOff>64914</xdr:rowOff>
    </xdr:to>
    <xdr:sp macro="" textlink="">
      <xdr:nvSpPr>
        <xdr:cNvPr id="28" name="テキスト ボックス 27"/>
        <xdr:cNvSpPr txBox="1"/>
      </xdr:nvSpPr>
      <xdr:spPr>
        <a:xfrm>
          <a:off x="11878235" y="2106706"/>
          <a:ext cx="1767248" cy="412296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117</xdr:col>
      <xdr:colOff>78441</xdr:colOff>
      <xdr:row>27</xdr:row>
      <xdr:rowOff>212912</xdr:rowOff>
    </xdr:from>
    <xdr:to>
      <xdr:col>135</xdr:col>
      <xdr:colOff>52747</xdr:colOff>
      <xdr:row>29</xdr:row>
      <xdr:rowOff>188178</xdr:rowOff>
    </xdr:to>
    <xdr:sp macro="" textlink="">
      <xdr:nvSpPr>
        <xdr:cNvPr id="29" name="テキスト ボックス 28"/>
        <xdr:cNvSpPr txBox="1"/>
      </xdr:nvSpPr>
      <xdr:spPr>
        <a:xfrm>
          <a:off x="11855823" y="6465794"/>
          <a:ext cx="1767248" cy="412296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190499</xdr:rowOff>
    </xdr:from>
    <xdr:to>
      <xdr:col>67</xdr:col>
      <xdr:colOff>14654</xdr:colOff>
      <xdr:row>36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95250" y="1142999"/>
          <a:ext cx="6286500" cy="8946174"/>
        </a:xfrm>
        <a:prstGeom prst="roundRect">
          <a:avLst>
            <a:gd name="adj" fmla="val 131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28575</xdr:colOff>
      <xdr:row>0</xdr:row>
      <xdr:rowOff>123825</xdr:rowOff>
    </xdr:from>
    <xdr:to>
      <xdr:col>65</xdr:col>
      <xdr:colOff>19050</xdr:colOff>
      <xdr:row>4</xdr:row>
      <xdr:rowOff>57150</xdr:rowOff>
    </xdr:to>
    <xdr:sp macro="" textlink="">
      <xdr:nvSpPr>
        <xdr:cNvPr id="6" name="角丸四角形 5"/>
        <xdr:cNvSpPr/>
      </xdr:nvSpPr>
      <xdr:spPr>
        <a:xfrm>
          <a:off x="5529263" y="123825"/>
          <a:ext cx="657225" cy="695325"/>
        </a:xfrm>
        <a:prstGeom prst="roundRect">
          <a:avLst>
            <a:gd name="adj" fmla="val 8515"/>
          </a:avLst>
        </a:prstGeom>
        <a:noFill/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50800</xdr:colOff>
      <xdr:row>12</xdr:row>
      <xdr:rowOff>101973</xdr:rowOff>
    </xdr:from>
    <xdr:to>
      <xdr:col>66</xdr:col>
      <xdr:colOff>16933</xdr:colOff>
      <xdr:row>14</xdr:row>
      <xdr:rowOff>56029</xdr:rowOff>
    </xdr:to>
    <xdr:sp macro="" textlink="">
      <xdr:nvSpPr>
        <xdr:cNvPr id="7" name="テキスト ボックス 6"/>
        <xdr:cNvSpPr txBox="1"/>
      </xdr:nvSpPr>
      <xdr:spPr>
        <a:xfrm>
          <a:off x="3014133" y="3183840"/>
          <a:ext cx="2573867" cy="648322"/>
        </a:xfrm>
        <a:prstGeom prst="wedgeRectCallout">
          <a:avLst>
            <a:gd name="adj1" fmla="val -44791"/>
            <a:gd name="adj2" fmla="val -89486"/>
          </a:avLst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日　付　は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（印刷時にこちらは消えます。）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50800</xdr:colOff>
      <xdr:row>3</xdr:row>
      <xdr:rowOff>93132</xdr:rowOff>
    </xdr:from>
    <xdr:to>
      <xdr:col>57</xdr:col>
      <xdr:colOff>19050</xdr:colOff>
      <xdr:row>6</xdr:row>
      <xdr:rowOff>160865</xdr:rowOff>
    </xdr:to>
    <xdr:sp macro="" textlink="">
      <xdr:nvSpPr>
        <xdr:cNvPr id="10" name="テキスト ボックス 9"/>
        <xdr:cNvSpPr txBox="1"/>
      </xdr:nvSpPr>
      <xdr:spPr>
        <a:xfrm>
          <a:off x="982133" y="863599"/>
          <a:ext cx="3845984" cy="651933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71</xdr:col>
      <xdr:colOff>0</xdr:colOff>
      <xdr:row>5</xdr:row>
      <xdr:rowOff>190499</xdr:rowOff>
    </xdr:from>
    <xdr:to>
      <xdr:col>137</xdr:col>
      <xdr:colOff>14654</xdr:colOff>
      <xdr:row>36</xdr:row>
      <xdr:rowOff>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95250" y="1333499"/>
          <a:ext cx="6282104" cy="9191626"/>
        </a:xfrm>
        <a:prstGeom prst="roundRect">
          <a:avLst>
            <a:gd name="adj" fmla="val 1318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28575</xdr:colOff>
      <xdr:row>0</xdr:row>
      <xdr:rowOff>123825</xdr:rowOff>
    </xdr:from>
    <xdr:to>
      <xdr:col>135</xdr:col>
      <xdr:colOff>19050</xdr:colOff>
      <xdr:row>4</xdr:row>
      <xdr:rowOff>57150</xdr:rowOff>
    </xdr:to>
    <xdr:sp macro="" textlink="">
      <xdr:nvSpPr>
        <xdr:cNvPr id="12" name="角丸四角形 11"/>
        <xdr:cNvSpPr/>
      </xdr:nvSpPr>
      <xdr:spPr>
        <a:xfrm>
          <a:off x="5534025" y="123825"/>
          <a:ext cx="657225" cy="885825"/>
        </a:xfrm>
        <a:prstGeom prst="roundRect">
          <a:avLst>
            <a:gd name="adj" fmla="val 8515"/>
          </a:avLst>
        </a:prstGeom>
        <a:noFill/>
        <a:ln w="952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20</xdr:row>
      <xdr:rowOff>1154207</xdr:rowOff>
    </xdr:from>
    <xdr:to>
      <xdr:col>62</xdr:col>
      <xdr:colOff>15128</xdr:colOff>
      <xdr:row>23</xdr:row>
      <xdr:rowOff>155763</xdr:rowOff>
    </xdr:to>
    <xdr:sp macro="" textlink="">
      <xdr:nvSpPr>
        <xdr:cNvPr id="18" name="テキスト ボックス 17"/>
        <xdr:cNvSpPr txBox="1"/>
      </xdr:nvSpPr>
      <xdr:spPr>
        <a:xfrm>
          <a:off x="2924735" y="6790766"/>
          <a:ext cx="3320864" cy="648821"/>
        </a:xfrm>
        <a:prstGeom prst="wedgeRectCallout">
          <a:avLst>
            <a:gd name="adj1" fmla="val -88658"/>
            <a:gd name="adj2" fmla="val 81498"/>
          </a:avLst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日　付　は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40</xdr:col>
      <xdr:colOff>34741</xdr:colOff>
      <xdr:row>7</xdr:row>
      <xdr:rowOff>89150</xdr:rowOff>
    </xdr:from>
    <xdr:to>
      <xdr:col>65</xdr:col>
      <xdr:colOff>94132</xdr:colOff>
      <xdr:row>10</xdr:row>
      <xdr:rowOff>82426</xdr:rowOff>
    </xdr:to>
    <xdr:sp macro="" textlink="">
      <xdr:nvSpPr>
        <xdr:cNvPr id="19" name="テキスト ボックス 18"/>
        <xdr:cNvSpPr txBox="1"/>
      </xdr:nvSpPr>
      <xdr:spPr>
        <a:xfrm>
          <a:off x="3844741" y="1613150"/>
          <a:ext cx="2419474" cy="945776"/>
        </a:xfrm>
        <a:prstGeom prst="wedgeRectCallout">
          <a:avLst>
            <a:gd name="adj1" fmla="val 30824"/>
            <a:gd name="adj2" fmla="val -110510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請求金額一万円以上の場合は</a:t>
          </a:r>
          <a:endParaRPr kumimoji="1" lang="en-US" altLang="ja-JP" sz="1100"/>
        </a:p>
        <a:p>
          <a:pPr algn="l"/>
          <a:r>
            <a:rPr kumimoji="1" lang="ja-JP" altLang="en-US" sz="1100"/>
            <a:t>　・収入印紙と</a:t>
          </a:r>
          <a:endParaRPr kumimoji="1" lang="en-US" altLang="ja-JP" sz="1100"/>
        </a:p>
        <a:p>
          <a:pPr algn="l"/>
          <a:r>
            <a:rPr kumimoji="1" lang="ja-JP" altLang="en-US" sz="1100"/>
            <a:t>　・割り印</a:t>
          </a:r>
          <a:endParaRPr kumimoji="1" lang="en-US" altLang="ja-JP" sz="1100"/>
        </a:p>
        <a:p>
          <a:pPr algn="l"/>
          <a:r>
            <a:rPr kumimoji="1" lang="ja-JP" altLang="en-US" sz="1100"/>
            <a:t>をお願いします。</a:t>
          </a:r>
        </a:p>
      </xdr:txBody>
    </xdr:sp>
    <xdr:clientData fPrintsWithSheet="0"/>
  </xdr:twoCellAnchor>
  <xdr:twoCellAnchor>
    <xdr:from>
      <xdr:col>105</xdr:col>
      <xdr:colOff>25400</xdr:colOff>
      <xdr:row>12</xdr:row>
      <xdr:rowOff>44824</xdr:rowOff>
    </xdr:from>
    <xdr:to>
      <xdr:col>136</xdr:col>
      <xdr:colOff>42333</xdr:colOff>
      <xdr:row>14</xdr:row>
      <xdr:rowOff>3612</xdr:rowOff>
    </xdr:to>
    <xdr:sp macro="" textlink="">
      <xdr:nvSpPr>
        <xdr:cNvPr id="20" name="テキスト ボックス 19"/>
        <xdr:cNvSpPr txBox="1"/>
      </xdr:nvSpPr>
      <xdr:spPr>
        <a:xfrm>
          <a:off x="8898467" y="3126691"/>
          <a:ext cx="2624666" cy="653054"/>
        </a:xfrm>
        <a:prstGeom prst="wedgeRectCallout">
          <a:avLst>
            <a:gd name="adj1" fmla="val -44791"/>
            <a:gd name="adj2" fmla="val -89486"/>
          </a:avLst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日　付　は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（印刷時にこちらは消えます。）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100</xdr:col>
      <xdr:colOff>67236</xdr:colOff>
      <xdr:row>20</xdr:row>
      <xdr:rowOff>1086971</xdr:rowOff>
    </xdr:from>
    <xdr:to>
      <xdr:col>133</xdr:col>
      <xdr:colOff>82364</xdr:colOff>
      <xdr:row>23</xdr:row>
      <xdr:rowOff>88527</xdr:rowOff>
    </xdr:to>
    <xdr:sp macro="" textlink="">
      <xdr:nvSpPr>
        <xdr:cNvPr id="21" name="テキスト ボックス 20"/>
        <xdr:cNvSpPr txBox="1"/>
      </xdr:nvSpPr>
      <xdr:spPr>
        <a:xfrm>
          <a:off x="10130118" y="6723530"/>
          <a:ext cx="3320864" cy="648821"/>
        </a:xfrm>
        <a:prstGeom prst="wedgeRectCallout">
          <a:avLst>
            <a:gd name="adj1" fmla="val -88658"/>
            <a:gd name="adj2" fmla="val 81498"/>
          </a:avLst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日　付　は　記　入　不　要</a:t>
          </a:r>
          <a:endParaRPr kumimoji="1" lang="en-US" altLang="ja-JP" sz="1100"/>
        </a:p>
        <a:p>
          <a:pPr algn="ctr"/>
          <a:r>
            <a:rPr kumimoji="1" lang="ja-JP" altLang="en-US" sz="1100"/>
            <a:t>（印刷時にこの文字は消えます。）</a:t>
          </a:r>
          <a:endParaRPr kumimoji="1" lang="en-US" altLang="ja-JP" sz="1100"/>
        </a:p>
      </xdr:txBody>
    </xdr:sp>
    <xdr:clientData fPrintsWithSheet="0"/>
  </xdr:twoCellAnchor>
  <xdr:twoCellAnchor>
    <xdr:from>
      <xdr:col>43</xdr:col>
      <xdr:colOff>34240</xdr:colOff>
      <xdr:row>34</xdr:row>
      <xdr:rowOff>134470</xdr:rowOff>
    </xdr:from>
    <xdr:to>
      <xdr:col>63</xdr:col>
      <xdr:colOff>93631</xdr:colOff>
      <xdr:row>36</xdr:row>
      <xdr:rowOff>165766</xdr:rowOff>
    </xdr:to>
    <xdr:sp macro="" textlink="">
      <xdr:nvSpPr>
        <xdr:cNvPr id="22" name="テキスト ボックス 21"/>
        <xdr:cNvSpPr txBox="1"/>
      </xdr:nvSpPr>
      <xdr:spPr>
        <a:xfrm>
          <a:off x="4129990" y="10283887"/>
          <a:ext cx="1943224" cy="412296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115</xdr:col>
      <xdr:colOff>67234</xdr:colOff>
      <xdr:row>34</xdr:row>
      <xdr:rowOff>67235</xdr:rowOff>
    </xdr:from>
    <xdr:to>
      <xdr:col>136</xdr:col>
      <xdr:colOff>8964</xdr:colOff>
      <xdr:row>36</xdr:row>
      <xdr:rowOff>98531</xdr:rowOff>
    </xdr:to>
    <xdr:sp macro="" textlink="">
      <xdr:nvSpPr>
        <xdr:cNvPr id="23" name="テキスト ボックス 22"/>
        <xdr:cNvSpPr txBox="1"/>
      </xdr:nvSpPr>
      <xdr:spPr>
        <a:xfrm>
          <a:off x="9345705" y="10197353"/>
          <a:ext cx="1636059" cy="407813"/>
        </a:xfrm>
        <a:prstGeom prst="wedgeRectCallout">
          <a:avLst>
            <a:gd name="adj1" fmla="val 45112"/>
            <a:gd name="adj2" fmla="val -9812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112</xdr:col>
      <xdr:colOff>-1</xdr:colOff>
      <xdr:row>7</xdr:row>
      <xdr:rowOff>33618</xdr:rowOff>
    </xdr:from>
    <xdr:to>
      <xdr:col>136</xdr:col>
      <xdr:colOff>62752</xdr:colOff>
      <xdr:row>10</xdr:row>
      <xdr:rowOff>26894</xdr:rowOff>
    </xdr:to>
    <xdr:sp macro="" textlink="">
      <xdr:nvSpPr>
        <xdr:cNvPr id="16" name="テキスト ボックス 15"/>
        <xdr:cNvSpPr txBox="1"/>
      </xdr:nvSpPr>
      <xdr:spPr>
        <a:xfrm>
          <a:off x="9036423" y="1548653"/>
          <a:ext cx="1999129" cy="952500"/>
        </a:xfrm>
        <a:prstGeom prst="wedgeRectCallout">
          <a:avLst>
            <a:gd name="adj1" fmla="val 30824"/>
            <a:gd name="adj2" fmla="val -110510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請求金額一万円以上の場合は</a:t>
          </a:r>
          <a:endParaRPr kumimoji="1" lang="en-US" altLang="ja-JP" sz="1100"/>
        </a:p>
        <a:p>
          <a:pPr algn="l"/>
          <a:r>
            <a:rPr kumimoji="1" lang="ja-JP" altLang="en-US" sz="1100"/>
            <a:t>　・収入印紙と</a:t>
          </a:r>
          <a:endParaRPr kumimoji="1" lang="en-US" altLang="ja-JP" sz="1100"/>
        </a:p>
        <a:p>
          <a:pPr algn="l"/>
          <a:r>
            <a:rPr kumimoji="1" lang="ja-JP" altLang="en-US" sz="1100"/>
            <a:t>　・割り印</a:t>
          </a:r>
          <a:endParaRPr kumimoji="1" lang="en-US" altLang="ja-JP" sz="1100"/>
        </a:p>
        <a:p>
          <a:pPr algn="l"/>
          <a:r>
            <a:rPr kumimoji="1" lang="ja-JP" altLang="en-US" sz="1100"/>
            <a:t>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693964</xdr:colOff>
      <xdr:row>56</xdr:row>
      <xdr:rowOff>258536</xdr:rowOff>
    </xdr:to>
    <xdr:sp macro="" textlink="">
      <xdr:nvSpPr>
        <xdr:cNvPr id="15" name="テキスト ボックス 14"/>
        <xdr:cNvSpPr txBox="1"/>
      </xdr:nvSpPr>
      <xdr:spPr>
        <a:xfrm>
          <a:off x="857250" y="14995071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697675</xdr:colOff>
      <xdr:row>60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65909" y="19881273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693964</xdr:colOff>
      <xdr:row>56</xdr:row>
      <xdr:rowOff>258536</xdr:rowOff>
    </xdr:to>
    <xdr:sp macro="" textlink="">
      <xdr:nvSpPr>
        <xdr:cNvPr id="6" name="テキスト ボックス 5"/>
        <xdr:cNvSpPr txBox="1"/>
      </xdr:nvSpPr>
      <xdr:spPr>
        <a:xfrm>
          <a:off x="862853" y="14590059"/>
          <a:ext cx="1422346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697675</xdr:colOff>
      <xdr:row>60</xdr:row>
      <xdr:rowOff>254824</xdr:rowOff>
    </xdr:to>
    <xdr:sp macro="" textlink="">
      <xdr:nvSpPr>
        <xdr:cNvPr id="7" name="テキスト ボックス 6"/>
        <xdr:cNvSpPr txBox="1"/>
      </xdr:nvSpPr>
      <xdr:spPr>
        <a:xfrm>
          <a:off x="862853" y="19666324"/>
          <a:ext cx="1426057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217713</xdr:colOff>
      <xdr:row>48</xdr:row>
      <xdr:rowOff>13607</xdr:rowOff>
    </xdr:from>
    <xdr:to>
      <xdr:col>7</xdr:col>
      <xdr:colOff>433747</xdr:colOff>
      <xdr:row>50</xdr:row>
      <xdr:rowOff>72118</xdr:rowOff>
    </xdr:to>
    <xdr:sp macro="" textlink="">
      <xdr:nvSpPr>
        <xdr:cNvPr id="8" name="テキスト ボックス 7"/>
        <xdr:cNvSpPr txBox="1"/>
      </xdr:nvSpPr>
      <xdr:spPr>
        <a:xfrm>
          <a:off x="3714749" y="9497786"/>
          <a:ext cx="1767248" cy="412296"/>
        </a:xfrm>
        <a:prstGeom prst="wedgeRectCallout">
          <a:avLst>
            <a:gd name="adj1" fmla="val 58971"/>
            <a:gd name="adj2" fmla="val 76789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206581</xdr:colOff>
      <xdr:row>47</xdr:row>
      <xdr:rowOff>80407</xdr:rowOff>
    </xdr:from>
    <xdr:to>
      <xdr:col>17</xdr:col>
      <xdr:colOff>420142</xdr:colOff>
      <xdr:row>49</xdr:row>
      <xdr:rowOff>138916</xdr:rowOff>
    </xdr:to>
    <xdr:sp macro="" textlink="">
      <xdr:nvSpPr>
        <xdr:cNvPr id="9" name="テキスト ボックス 8"/>
        <xdr:cNvSpPr txBox="1"/>
      </xdr:nvSpPr>
      <xdr:spPr>
        <a:xfrm>
          <a:off x="10857263" y="9224407"/>
          <a:ext cx="1772197" cy="404873"/>
        </a:xfrm>
        <a:prstGeom prst="wedgeRectCallout">
          <a:avLst>
            <a:gd name="adj1" fmla="val 59770"/>
            <a:gd name="adj2" fmla="val 115743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10880</xdr:colOff>
      <xdr:row>2</xdr:row>
      <xdr:rowOff>5443</xdr:rowOff>
    </xdr:from>
    <xdr:to>
      <xdr:col>8</xdr:col>
      <xdr:colOff>111653</xdr:colOff>
      <xdr:row>4</xdr:row>
      <xdr:rowOff>27214</xdr:rowOff>
    </xdr:to>
    <xdr:sp macro="" textlink="">
      <xdr:nvSpPr>
        <xdr:cNvPr id="10" name="テキスト ボックス 9"/>
        <xdr:cNvSpPr txBox="1"/>
      </xdr:nvSpPr>
      <xdr:spPr>
        <a:xfrm>
          <a:off x="783766" y="593272"/>
          <a:ext cx="4291773" cy="642256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693964</xdr:colOff>
      <xdr:row>66</xdr:row>
      <xdr:rowOff>258536</xdr:rowOff>
    </xdr:to>
    <xdr:sp macro="" textlink="">
      <xdr:nvSpPr>
        <xdr:cNvPr id="20" name="テキスト ボックス 19"/>
        <xdr:cNvSpPr txBox="1"/>
      </xdr:nvSpPr>
      <xdr:spPr>
        <a:xfrm>
          <a:off x="857250" y="14995071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697675</xdr:colOff>
      <xdr:row>70</xdr:row>
      <xdr:rowOff>254824</xdr:rowOff>
    </xdr:to>
    <xdr:sp macro="" textlink="">
      <xdr:nvSpPr>
        <xdr:cNvPr id="21" name="テキスト ボックス 20"/>
        <xdr:cNvSpPr txBox="1"/>
      </xdr:nvSpPr>
      <xdr:spPr>
        <a:xfrm>
          <a:off x="857250" y="20070536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693964</xdr:colOff>
      <xdr:row>66</xdr:row>
      <xdr:rowOff>258536</xdr:rowOff>
    </xdr:to>
    <xdr:sp macro="" textlink="">
      <xdr:nvSpPr>
        <xdr:cNvPr id="22" name="テキスト ボックス 21"/>
        <xdr:cNvSpPr txBox="1"/>
      </xdr:nvSpPr>
      <xdr:spPr>
        <a:xfrm>
          <a:off x="7987393" y="14995071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697675</xdr:colOff>
      <xdr:row>70</xdr:row>
      <xdr:rowOff>254824</xdr:rowOff>
    </xdr:to>
    <xdr:sp macro="" textlink="">
      <xdr:nvSpPr>
        <xdr:cNvPr id="23" name="テキスト ボックス 22"/>
        <xdr:cNvSpPr txBox="1"/>
      </xdr:nvSpPr>
      <xdr:spPr>
        <a:xfrm>
          <a:off x="7987393" y="20070536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693964</xdr:colOff>
      <xdr:row>76</xdr:row>
      <xdr:rowOff>258536</xdr:rowOff>
    </xdr:to>
    <xdr:sp macro="" textlink="">
      <xdr:nvSpPr>
        <xdr:cNvPr id="35" name="テキスト ボックス 34"/>
        <xdr:cNvSpPr txBox="1"/>
      </xdr:nvSpPr>
      <xdr:spPr>
        <a:xfrm>
          <a:off x="865909" y="24782318"/>
          <a:ext cx="1421328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697675</xdr:colOff>
      <xdr:row>80</xdr:row>
      <xdr:rowOff>254824</xdr:rowOff>
    </xdr:to>
    <xdr:sp macro="" textlink="">
      <xdr:nvSpPr>
        <xdr:cNvPr id="36" name="テキスト ボックス 35"/>
        <xdr:cNvSpPr txBox="1"/>
      </xdr:nvSpPr>
      <xdr:spPr>
        <a:xfrm>
          <a:off x="865909" y="29856545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693964</xdr:colOff>
      <xdr:row>76</xdr:row>
      <xdr:rowOff>258536</xdr:rowOff>
    </xdr:to>
    <xdr:sp macro="" textlink="">
      <xdr:nvSpPr>
        <xdr:cNvPr id="37" name="テキスト ボックス 36"/>
        <xdr:cNvSpPr txBox="1"/>
      </xdr:nvSpPr>
      <xdr:spPr>
        <a:xfrm>
          <a:off x="8018318" y="24782318"/>
          <a:ext cx="1421328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697675</xdr:colOff>
      <xdr:row>80</xdr:row>
      <xdr:rowOff>254824</xdr:rowOff>
    </xdr:to>
    <xdr:sp macro="" textlink="">
      <xdr:nvSpPr>
        <xdr:cNvPr id="38" name="テキスト ボックス 37"/>
        <xdr:cNvSpPr txBox="1"/>
      </xdr:nvSpPr>
      <xdr:spPr>
        <a:xfrm>
          <a:off x="8018318" y="29856545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42" name="テキスト ボックス 41"/>
        <xdr:cNvSpPr txBox="1"/>
      </xdr:nvSpPr>
      <xdr:spPr>
        <a:xfrm>
          <a:off x="8300357" y="22002749"/>
          <a:ext cx="4082143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176893</xdr:colOff>
      <xdr:row>4</xdr:row>
      <xdr:rowOff>95250</xdr:rowOff>
    </xdr:from>
    <xdr:to>
      <xdr:col>5</xdr:col>
      <xdr:colOff>439139</xdr:colOff>
      <xdr:row>4</xdr:row>
      <xdr:rowOff>350074</xdr:rowOff>
    </xdr:to>
    <xdr:sp macro="" textlink="">
      <xdr:nvSpPr>
        <xdr:cNvPr id="24" name="テキスト ボックス 23"/>
        <xdr:cNvSpPr txBox="1"/>
      </xdr:nvSpPr>
      <xdr:spPr>
        <a:xfrm>
          <a:off x="2503714" y="1319893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81643</xdr:colOff>
      <xdr:row>58</xdr:row>
      <xdr:rowOff>340179</xdr:rowOff>
    </xdr:from>
    <xdr:to>
      <xdr:col>8</xdr:col>
      <xdr:colOff>27214</xdr:colOff>
      <xdr:row>58</xdr:row>
      <xdr:rowOff>3544179</xdr:rowOff>
    </xdr:to>
    <xdr:sp macro="" textlink="">
      <xdr:nvSpPr>
        <xdr:cNvPr id="28" name="正方形/長方形 27"/>
        <xdr:cNvSpPr/>
      </xdr:nvSpPr>
      <xdr:spPr>
        <a:xfrm>
          <a:off x="938893" y="16423822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54</xdr:row>
      <xdr:rowOff>258536</xdr:rowOff>
    </xdr:from>
    <xdr:to>
      <xdr:col>8</xdr:col>
      <xdr:colOff>40821</xdr:colOff>
      <xdr:row>54</xdr:row>
      <xdr:rowOff>3462536</xdr:rowOff>
    </xdr:to>
    <xdr:sp macro="" textlink="">
      <xdr:nvSpPr>
        <xdr:cNvPr id="29" name="正方形/長方形 28"/>
        <xdr:cNvSpPr/>
      </xdr:nvSpPr>
      <xdr:spPr>
        <a:xfrm>
          <a:off x="952500" y="11266715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40822</xdr:colOff>
      <xdr:row>64</xdr:row>
      <xdr:rowOff>340179</xdr:rowOff>
    </xdr:from>
    <xdr:to>
      <xdr:col>7</xdr:col>
      <xdr:colOff>421822</xdr:colOff>
      <xdr:row>64</xdr:row>
      <xdr:rowOff>3544179</xdr:rowOff>
    </xdr:to>
    <xdr:sp macro="" textlink="">
      <xdr:nvSpPr>
        <xdr:cNvPr id="26" name="正方形/長方形 25"/>
        <xdr:cNvSpPr/>
      </xdr:nvSpPr>
      <xdr:spPr>
        <a:xfrm>
          <a:off x="898072" y="2133600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108857</xdr:colOff>
      <xdr:row>78</xdr:row>
      <xdr:rowOff>340179</xdr:rowOff>
    </xdr:from>
    <xdr:to>
      <xdr:col>8</xdr:col>
      <xdr:colOff>54428</xdr:colOff>
      <xdr:row>78</xdr:row>
      <xdr:rowOff>3544179</xdr:rowOff>
    </xdr:to>
    <xdr:sp macro="" textlink="">
      <xdr:nvSpPr>
        <xdr:cNvPr id="27" name="正方形/長方形 26"/>
        <xdr:cNvSpPr/>
      </xdr:nvSpPr>
      <xdr:spPr>
        <a:xfrm>
          <a:off x="966107" y="3639910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54429</xdr:colOff>
      <xdr:row>74</xdr:row>
      <xdr:rowOff>285750</xdr:rowOff>
    </xdr:from>
    <xdr:to>
      <xdr:col>8</xdr:col>
      <xdr:colOff>0</xdr:colOff>
      <xdr:row>74</xdr:row>
      <xdr:rowOff>3489750</xdr:rowOff>
    </xdr:to>
    <xdr:sp macro="" textlink="">
      <xdr:nvSpPr>
        <xdr:cNvPr id="30" name="正方形/長方形 29"/>
        <xdr:cNvSpPr/>
      </xdr:nvSpPr>
      <xdr:spPr>
        <a:xfrm>
          <a:off x="911679" y="31269214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68</xdr:row>
      <xdr:rowOff>326571</xdr:rowOff>
    </xdr:from>
    <xdr:to>
      <xdr:col>8</xdr:col>
      <xdr:colOff>40821</xdr:colOff>
      <xdr:row>68</xdr:row>
      <xdr:rowOff>3530571</xdr:rowOff>
    </xdr:to>
    <xdr:sp macro="" textlink="">
      <xdr:nvSpPr>
        <xdr:cNvPr id="31" name="正方形/長方形 30"/>
        <xdr:cNvSpPr/>
      </xdr:nvSpPr>
      <xdr:spPr>
        <a:xfrm>
          <a:off x="952500" y="26397857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693964</xdr:colOff>
      <xdr:row>86</xdr:row>
      <xdr:rowOff>258536</xdr:rowOff>
    </xdr:to>
    <xdr:sp macro="" textlink="">
      <xdr:nvSpPr>
        <xdr:cNvPr id="41" name="テキスト ボックス 40"/>
        <xdr:cNvSpPr txBox="1"/>
      </xdr:nvSpPr>
      <xdr:spPr>
        <a:xfrm>
          <a:off x="857250" y="34801969"/>
          <a:ext cx="1432152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697675</xdr:colOff>
      <xdr:row>90</xdr:row>
      <xdr:rowOff>254824</xdr:rowOff>
    </xdr:to>
    <xdr:sp macro="" textlink="">
      <xdr:nvSpPr>
        <xdr:cNvPr id="43" name="テキスト ボックス 42"/>
        <xdr:cNvSpPr txBox="1"/>
      </xdr:nvSpPr>
      <xdr:spPr>
        <a:xfrm>
          <a:off x="857250" y="39874031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693964</xdr:colOff>
      <xdr:row>86</xdr:row>
      <xdr:rowOff>258536</xdr:rowOff>
    </xdr:to>
    <xdr:sp macro="" textlink="">
      <xdr:nvSpPr>
        <xdr:cNvPr id="44" name="テキスト ボックス 43"/>
        <xdr:cNvSpPr txBox="1"/>
      </xdr:nvSpPr>
      <xdr:spPr>
        <a:xfrm>
          <a:off x="8036719" y="34801969"/>
          <a:ext cx="1432151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697675</xdr:colOff>
      <xdr:row>90</xdr:row>
      <xdr:rowOff>254824</xdr:rowOff>
    </xdr:to>
    <xdr:sp macro="" textlink="">
      <xdr:nvSpPr>
        <xdr:cNvPr id="45" name="テキスト ボックス 44"/>
        <xdr:cNvSpPr txBox="1"/>
      </xdr:nvSpPr>
      <xdr:spPr>
        <a:xfrm>
          <a:off x="8036719" y="39874031"/>
          <a:ext cx="1435862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108857</xdr:colOff>
      <xdr:row>88</xdr:row>
      <xdr:rowOff>340179</xdr:rowOff>
    </xdr:from>
    <xdr:to>
      <xdr:col>8</xdr:col>
      <xdr:colOff>54428</xdr:colOff>
      <xdr:row>88</xdr:row>
      <xdr:rowOff>3544179</xdr:rowOff>
    </xdr:to>
    <xdr:sp macro="" textlink="">
      <xdr:nvSpPr>
        <xdr:cNvPr id="46" name="正方形/長方形 45"/>
        <xdr:cNvSpPr/>
      </xdr:nvSpPr>
      <xdr:spPr>
        <a:xfrm>
          <a:off x="966107" y="36225617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54429</xdr:colOff>
      <xdr:row>84</xdr:row>
      <xdr:rowOff>285750</xdr:rowOff>
    </xdr:from>
    <xdr:to>
      <xdr:col>8</xdr:col>
      <xdr:colOff>0</xdr:colOff>
      <xdr:row>84</xdr:row>
      <xdr:rowOff>3489750</xdr:rowOff>
    </xdr:to>
    <xdr:sp macro="" textlink="">
      <xdr:nvSpPr>
        <xdr:cNvPr id="47" name="正方形/長方形 46"/>
        <xdr:cNvSpPr/>
      </xdr:nvSpPr>
      <xdr:spPr>
        <a:xfrm>
          <a:off x="911679" y="31099125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693964</xdr:colOff>
      <xdr:row>96</xdr:row>
      <xdr:rowOff>258536</xdr:rowOff>
    </xdr:to>
    <xdr:sp macro="" textlink="">
      <xdr:nvSpPr>
        <xdr:cNvPr id="48" name="テキスト ボックス 47"/>
        <xdr:cNvSpPr txBox="1"/>
      </xdr:nvSpPr>
      <xdr:spPr>
        <a:xfrm>
          <a:off x="857250" y="44934188"/>
          <a:ext cx="1432152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697675</xdr:colOff>
      <xdr:row>100</xdr:row>
      <xdr:rowOff>254824</xdr:rowOff>
    </xdr:to>
    <xdr:sp macro="" textlink="">
      <xdr:nvSpPr>
        <xdr:cNvPr id="49" name="テキスト ボックス 48"/>
        <xdr:cNvSpPr txBox="1"/>
      </xdr:nvSpPr>
      <xdr:spPr>
        <a:xfrm>
          <a:off x="857250" y="50006250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693964</xdr:colOff>
      <xdr:row>96</xdr:row>
      <xdr:rowOff>258536</xdr:rowOff>
    </xdr:to>
    <xdr:sp macro="" textlink="">
      <xdr:nvSpPr>
        <xdr:cNvPr id="50" name="テキスト ボックス 49"/>
        <xdr:cNvSpPr txBox="1"/>
      </xdr:nvSpPr>
      <xdr:spPr>
        <a:xfrm>
          <a:off x="8036719" y="44934188"/>
          <a:ext cx="1432151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697675</xdr:colOff>
      <xdr:row>100</xdr:row>
      <xdr:rowOff>254824</xdr:rowOff>
    </xdr:to>
    <xdr:sp macro="" textlink="">
      <xdr:nvSpPr>
        <xdr:cNvPr id="51" name="テキスト ボックス 50"/>
        <xdr:cNvSpPr txBox="1"/>
      </xdr:nvSpPr>
      <xdr:spPr>
        <a:xfrm>
          <a:off x="8036719" y="50006250"/>
          <a:ext cx="1435862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108857</xdr:colOff>
      <xdr:row>98</xdr:row>
      <xdr:rowOff>340179</xdr:rowOff>
    </xdr:from>
    <xdr:to>
      <xdr:col>8</xdr:col>
      <xdr:colOff>54428</xdr:colOff>
      <xdr:row>98</xdr:row>
      <xdr:rowOff>3544179</xdr:rowOff>
    </xdr:to>
    <xdr:sp macro="" textlink="">
      <xdr:nvSpPr>
        <xdr:cNvPr id="52" name="正方形/長方形 51"/>
        <xdr:cNvSpPr/>
      </xdr:nvSpPr>
      <xdr:spPr>
        <a:xfrm>
          <a:off x="966107" y="46357835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54429</xdr:colOff>
      <xdr:row>94</xdr:row>
      <xdr:rowOff>285750</xdr:rowOff>
    </xdr:from>
    <xdr:to>
      <xdr:col>8</xdr:col>
      <xdr:colOff>0</xdr:colOff>
      <xdr:row>94</xdr:row>
      <xdr:rowOff>3489750</xdr:rowOff>
    </xdr:to>
    <xdr:sp macro="" textlink="">
      <xdr:nvSpPr>
        <xdr:cNvPr id="53" name="正方形/長方形 52"/>
        <xdr:cNvSpPr/>
      </xdr:nvSpPr>
      <xdr:spPr>
        <a:xfrm>
          <a:off x="911679" y="41231344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690253</xdr:colOff>
      <xdr:row>60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693964</xdr:colOff>
      <xdr:row>56</xdr:row>
      <xdr:rowOff>258536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7389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697675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3110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8" name="テキスト ボックス 7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190500</xdr:colOff>
      <xdr:row>48</xdr:row>
      <xdr:rowOff>-1</xdr:rowOff>
    </xdr:from>
    <xdr:to>
      <xdr:col>7</xdr:col>
      <xdr:colOff>406534</xdr:colOff>
      <xdr:row>50</xdr:row>
      <xdr:rowOff>58510</xdr:rowOff>
    </xdr:to>
    <xdr:sp macro="" textlink="">
      <xdr:nvSpPr>
        <xdr:cNvPr id="10" name="テキスト ボックス 9"/>
        <xdr:cNvSpPr txBox="1"/>
      </xdr:nvSpPr>
      <xdr:spPr>
        <a:xfrm>
          <a:off x="3687536" y="9484178"/>
          <a:ext cx="1767248" cy="412296"/>
        </a:xfrm>
        <a:prstGeom prst="wedgeRectCallout">
          <a:avLst>
            <a:gd name="adj1" fmla="val 60511"/>
            <a:gd name="adj2" fmla="val 73488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149679</xdr:colOff>
      <xdr:row>47</xdr:row>
      <xdr:rowOff>95250</xdr:rowOff>
    </xdr:from>
    <xdr:to>
      <xdr:col>17</xdr:col>
      <xdr:colOff>365713</xdr:colOff>
      <xdr:row>49</xdr:row>
      <xdr:rowOff>153761</xdr:rowOff>
    </xdr:to>
    <xdr:sp macro="" textlink="">
      <xdr:nvSpPr>
        <xdr:cNvPr id="11" name="テキスト ボックス 10"/>
        <xdr:cNvSpPr txBox="1"/>
      </xdr:nvSpPr>
      <xdr:spPr>
        <a:xfrm>
          <a:off x="10776858" y="9402536"/>
          <a:ext cx="1767248" cy="412296"/>
        </a:xfrm>
        <a:prstGeom prst="wedgeRectCallout">
          <a:avLst>
            <a:gd name="adj1" fmla="val 63591"/>
            <a:gd name="adj2" fmla="val 103191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5445</xdr:colOff>
      <xdr:row>1</xdr:row>
      <xdr:rowOff>421827</xdr:rowOff>
    </xdr:from>
    <xdr:to>
      <xdr:col>8</xdr:col>
      <xdr:colOff>106218</xdr:colOff>
      <xdr:row>4</xdr:row>
      <xdr:rowOff>19054</xdr:rowOff>
    </xdr:to>
    <xdr:sp macro="" textlink="">
      <xdr:nvSpPr>
        <xdr:cNvPr id="12" name="テキスト ボックス 11"/>
        <xdr:cNvSpPr txBox="1"/>
      </xdr:nvSpPr>
      <xdr:spPr>
        <a:xfrm>
          <a:off x="778331" y="585113"/>
          <a:ext cx="4291773" cy="642255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690253</xdr:colOff>
      <xdr:row>70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857250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693964</xdr:colOff>
      <xdr:row>66</xdr:row>
      <xdr:rowOff>258536</xdr:rowOff>
    </xdr:to>
    <xdr:sp macro="" textlink="">
      <xdr:nvSpPr>
        <xdr:cNvPr id="19" name="テキスト ボックス 18"/>
        <xdr:cNvSpPr txBox="1"/>
      </xdr:nvSpPr>
      <xdr:spPr>
        <a:xfrm>
          <a:off x="7987393" y="14995071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697675</xdr:colOff>
      <xdr:row>70</xdr:row>
      <xdr:rowOff>254824</xdr:rowOff>
    </xdr:to>
    <xdr:sp macro="" textlink="">
      <xdr:nvSpPr>
        <xdr:cNvPr id="20" name="テキスト ボックス 19"/>
        <xdr:cNvSpPr txBox="1"/>
      </xdr:nvSpPr>
      <xdr:spPr>
        <a:xfrm>
          <a:off x="7987393" y="20070536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21" name="テキスト ボックス 2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22" name="テキスト ボックス 2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25" name="テキスト ボックス 24"/>
        <xdr:cNvSpPr txBox="1"/>
      </xdr:nvSpPr>
      <xdr:spPr>
        <a:xfrm>
          <a:off x="857250" y="24982714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690253</xdr:colOff>
      <xdr:row>80</xdr:row>
      <xdr:rowOff>254824</xdr:rowOff>
    </xdr:to>
    <xdr:sp macro="" textlink="">
      <xdr:nvSpPr>
        <xdr:cNvPr id="26" name="テキスト ボックス 25"/>
        <xdr:cNvSpPr txBox="1"/>
      </xdr:nvSpPr>
      <xdr:spPr>
        <a:xfrm>
          <a:off x="857250" y="30058179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693964</xdr:colOff>
      <xdr:row>76</xdr:row>
      <xdr:rowOff>258536</xdr:rowOff>
    </xdr:to>
    <xdr:sp macro="" textlink="">
      <xdr:nvSpPr>
        <xdr:cNvPr id="27" name="テキスト ボックス 26"/>
        <xdr:cNvSpPr txBox="1"/>
      </xdr:nvSpPr>
      <xdr:spPr>
        <a:xfrm>
          <a:off x="7987393" y="24982714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697675</xdr:colOff>
      <xdr:row>80</xdr:row>
      <xdr:rowOff>254824</xdr:rowOff>
    </xdr:to>
    <xdr:sp macro="" textlink="">
      <xdr:nvSpPr>
        <xdr:cNvPr id="28" name="テキスト ボックス 27"/>
        <xdr:cNvSpPr txBox="1"/>
      </xdr:nvSpPr>
      <xdr:spPr>
        <a:xfrm>
          <a:off x="7987393" y="30058179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29" name="テキスト ボックス 28"/>
        <xdr:cNvSpPr txBox="1"/>
      </xdr:nvSpPr>
      <xdr:spPr>
        <a:xfrm>
          <a:off x="7987393" y="24982714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30" name="テキスト ボックス 29"/>
        <xdr:cNvSpPr txBox="1"/>
      </xdr:nvSpPr>
      <xdr:spPr>
        <a:xfrm>
          <a:off x="7987393" y="30058179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435429</xdr:colOff>
      <xdr:row>64</xdr:row>
      <xdr:rowOff>1074964</xdr:rowOff>
    </xdr:from>
    <xdr:to>
      <xdr:col>17</xdr:col>
      <xdr:colOff>326572</xdr:colOff>
      <xdr:row>64</xdr:row>
      <xdr:rowOff>2639786</xdr:rowOff>
    </xdr:to>
    <xdr:sp macro="" textlink="">
      <xdr:nvSpPr>
        <xdr:cNvPr id="34" name="テキスト ボックス 33"/>
        <xdr:cNvSpPr txBox="1"/>
      </xdr:nvSpPr>
      <xdr:spPr>
        <a:xfrm>
          <a:off x="8422822" y="22247678"/>
          <a:ext cx="4082143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157844</xdr:colOff>
      <xdr:row>4</xdr:row>
      <xdr:rowOff>78921</xdr:rowOff>
    </xdr:from>
    <xdr:to>
      <xdr:col>5</xdr:col>
      <xdr:colOff>420090</xdr:colOff>
      <xdr:row>4</xdr:row>
      <xdr:rowOff>333745</xdr:rowOff>
    </xdr:to>
    <xdr:sp macro="" textlink="">
      <xdr:nvSpPr>
        <xdr:cNvPr id="33" name="テキスト ボックス 32"/>
        <xdr:cNvSpPr txBox="1"/>
      </xdr:nvSpPr>
      <xdr:spPr>
        <a:xfrm>
          <a:off x="2258787" y="1287235"/>
          <a:ext cx="1329046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95250</xdr:colOff>
      <xdr:row>54</xdr:row>
      <xdr:rowOff>326572</xdr:rowOff>
    </xdr:from>
    <xdr:to>
      <xdr:col>8</xdr:col>
      <xdr:colOff>40821</xdr:colOff>
      <xdr:row>54</xdr:row>
      <xdr:rowOff>3530572</xdr:rowOff>
    </xdr:to>
    <xdr:sp macro="" textlink="">
      <xdr:nvSpPr>
        <xdr:cNvPr id="35" name="正方形/長方形 34"/>
        <xdr:cNvSpPr/>
      </xdr:nvSpPr>
      <xdr:spPr>
        <a:xfrm>
          <a:off x="952500" y="1133475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121228</xdr:colOff>
      <xdr:row>58</xdr:row>
      <xdr:rowOff>329046</xdr:rowOff>
    </xdr:from>
    <xdr:to>
      <xdr:col>8</xdr:col>
      <xdr:colOff>74221</xdr:colOff>
      <xdr:row>58</xdr:row>
      <xdr:rowOff>3533046</xdr:rowOff>
    </xdr:to>
    <xdr:sp macro="" textlink="">
      <xdr:nvSpPr>
        <xdr:cNvPr id="36" name="正方形/長方形 35"/>
        <xdr:cNvSpPr/>
      </xdr:nvSpPr>
      <xdr:spPr>
        <a:xfrm>
          <a:off x="987137" y="16227137"/>
          <a:ext cx="4576948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68035</xdr:colOff>
      <xdr:row>64</xdr:row>
      <xdr:rowOff>312964</xdr:rowOff>
    </xdr:from>
    <xdr:to>
      <xdr:col>8</xdr:col>
      <xdr:colOff>13606</xdr:colOff>
      <xdr:row>64</xdr:row>
      <xdr:rowOff>3516964</xdr:rowOff>
    </xdr:to>
    <xdr:sp macro="" textlink="">
      <xdr:nvSpPr>
        <xdr:cNvPr id="37" name="正方形/長方形 36"/>
        <xdr:cNvSpPr/>
      </xdr:nvSpPr>
      <xdr:spPr>
        <a:xfrm>
          <a:off x="925285" y="2148567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68036</xdr:colOff>
      <xdr:row>68</xdr:row>
      <xdr:rowOff>285750</xdr:rowOff>
    </xdr:from>
    <xdr:to>
      <xdr:col>8</xdr:col>
      <xdr:colOff>13607</xdr:colOff>
      <xdr:row>68</xdr:row>
      <xdr:rowOff>3489750</xdr:rowOff>
    </xdr:to>
    <xdr:sp macro="" textlink="">
      <xdr:nvSpPr>
        <xdr:cNvPr id="38" name="正方形/長方形 37"/>
        <xdr:cNvSpPr/>
      </xdr:nvSpPr>
      <xdr:spPr>
        <a:xfrm>
          <a:off x="925286" y="26533929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74</xdr:row>
      <xdr:rowOff>381000</xdr:rowOff>
    </xdr:from>
    <xdr:to>
      <xdr:col>7</xdr:col>
      <xdr:colOff>394607</xdr:colOff>
      <xdr:row>74</xdr:row>
      <xdr:rowOff>3585000</xdr:rowOff>
    </xdr:to>
    <xdr:sp macro="" textlink="">
      <xdr:nvSpPr>
        <xdr:cNvPr id="39" name="正方形/長方形 38"/>
        <xdr:cNvSpPr/>
      </xdr:nvSpPr>
      <xdr:spPr>
        <a:xfrm>
          <a:off x="870857" y="3171825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78</xdr:row>
      <xdr:rowOff>326571</xdr:rowOff>
    </xdr:from>
    <xdr:to>
      <xdr:col>8</xdr:col>
      <xdr:colOff>27214</xdr:colOff>
      <xdr:row>78</xdr:row>
      <xdr:rowOff>3530571</xdr:rowOff>
    </xdr:to>
    <xdr:sp macro="" textlink="">
      <xdr:nvSpPr>
        <xdr:cNvPr id="40" name="正方形/長方形 39"/>
        <xdr:cNvSpPr/>
      </xdr:nvSpPr>
      <xdr:spPr>
        <a:xfrm>
          <a:off x="938893" y="36739285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31" name="テキスト ボックス 30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690253</xdr:colOff>
      <xdr:row>90</xdr:row>
      <xdr:rowOff>254824</xdr:rowOff>
    </xdr:to>
    <xdr:sp macro="" textlink="">
      <xdr:nvSpPr>
        <xdr:cNvPr id="32" name="テキスト ボックス 31"/>
        <xdr:cNvSpPr txBox="1"/>
      </xdr:nvSpPr>
      <xdr:spPr>
        <a:xfrm>
          <a:off x="857250" y="39874031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693964</xdr:colOff>
      <xdr:row>86</xdr:row>
      <xdr:rowOff>258536</xdr:rowOff>
    </xdr:to>
    <xdr:sp macro="" textlink="">
      <xdr:nvSpPr>
        <xdr:cNvPr id="41" name="テキスト ボックス 40"/>
        <xdr:cNvSpPr txBox="1"/>
      </xdr:nvSpPr>
      <xdr:spPr>
        <a:xfrm>
          <a:off x="8036719" y="34801969"/>
          <a:ext cx="1432151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697675</xdr:colOff>
      <xdr:row>90</xdr:row>
      <xdr:rowOff>254824</xdr:rowOff>
    </xdr:to>
    <xdr:sp macro="" textlink="">
      <xdr:nvSpPr>
        <xdr:cNvPr id="42" name="テキスト ボックス 41"/>
        <xdr:cNvSpPr txBox="1"/>
      </xdr:nvSpPr>
      <xdr:spPr>
        <a:xfrm>
          <a:off x="8036719" y="39874031"/>
          <a:ext cx="1435862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43" name="テキスト ボックス 42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44" name="テキスト ボックス 43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13607</xdr:colOff>
      <xdr:row>84</xdr:row>
      <xdr:rowOff>381000</xdr:rowOff>
    </xdr:from>
    <xdr:to>
      <xdr:col>7</xdr:col>
      <xdr:colOff>394607</xdr:colOff>
      <xdr:row>84</xdr:row>
      <xdr:rowOff>3585000</xdr:rowOff>
    </xdr:to>
    <xdr:sp macro="" textlink="">
      <xdr:nvSpPr>
        <xdr:cNvPr id="45" name="正方形/長方形 44"/>
        <xdr:cNvSpPr/>
      </xdr:nvSpPr>
      <xdr:spPr>
        <a:xfrm>
          <a:off x="870857" y="31194375"/>
          <a:ext cx="4607719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88</xdr:row>
      <xdr:rowOff>326571</xdr:rowOff>
    </xdr:from>
    <xdr:to>
      <xdr:col>8</xdr:col>
      <xdr:colOff>27214</xdr:colOff>
      <xdr:row>88</xdr:row>
      <xdr:rowOff>3530571</xdr:rowOff>
    </xdr:to>
    <xdr:sp macro="" textlink="">
      <xdr:nvSpPr>
        <xdr:cNvPr id="46" name="正方形/長方形 45"/>
        <xdr:cNvSpPr/>
      </xdr:nvSpPr>
      <xdr:spPr>
        <a:xfrm>
          <a:off x="938893" y="36212009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47" name="テキスト ボックス 46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690253</xdr:colOff>
      <xdr:row>100</xdr:row>
      <xdr:rowOff>254824</xdr:rowOff>
    </xdr:to>
    <xdr:sp macro="" textlink="">
      <xdr:nvSpPr>
        <xdr:cNvPr id="48" name="テキスト ボックス 47"/>
        <xdr:cNvSpPr txBox="1"/>
      </xdr:nvSpPr>
      <xdr:spPr>
        <a:xfrm>
          <a:off x="857250" y="50006250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693964</xdr:colOff>
      <xdr:row>96</xdr:row>
      <xdr:rowOff>258536</xdr:rowOff>
    </xdr:to>
    <xdr:sp macro="" textlink="">
      <xdr:nvSpPr>
        <xdr:cNvPr id="49" name="テキスト ボックス 48"/>
        <xdr:cNvSpPr txBox="1"/>
      </xdr:nvSpPr>
      <xdr:spPr>
        <a:xfrm>
          <a:off x="8036719" y="44934188"/>
          <a:ext cx="1432151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697675</xdr:colOff>
      <xdr:row>100</xdr:row>
      <xdr:rowOff>254824</xdr:rowOff>
    </xdr:to>
    <xdr:sp macro="" textlink="">
      <xdr:nvSpPr>
        <xdr:cNvPr id="50" name="テキスト ボックス 49"/>
        <xdr:cNvSpPr txBox="1"/>
      </xdr:nvSpPr>
      <xdr:spPr>
        <a:xfrm>
          <a:off x="8036719" y="50006250"/>
          <a:ext cx="1435862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51" name="テキスト ボックス 50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52" name="テキスト ボックス 51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13607</xdr:colOff>
      <xdr:row>94</xdr:row>
      <xdr:rowOff>381000</xdr:rowOff>
    </xdr:from>
    <xdr:to>
      <xdr:col>7</xdr:col>
      <xdr:colOff>394607</xdr:colOff>
      <xdr:row>94</xdr:row>
      <xdr:rowOff>3585000</xdr:rowOff>
    </xdr:to>
    <xdr:sp macro="" textlink="">
      <xdr:nvSpPr>
        <xdr:cNvPr id="53" name="正方形/長方形 52"/>
        <xdr:cNvSpPr/>
      </xdr:nvSpPr>
      <xdr:spPr>
        <a:xfrm>
          <a:off x="870857" y="41326594"/>
          <a:ext cx="4607719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98</xdr:row>
      <xdr:rowOff>326571</xdr:rowOff>
    </xdr:from>
    <xdr:to>
      <xdr:col>8</xdr:col>
      <xdr:colOff>27214</xdr:colOff>
      <xdr:row>98</xdr:row>
      <xdr:rowOff>3530571</xdr:rowOff>
    </xdr:to>
    <xdr:sp macro="" textlink="">
      <xdr:nvSpPr>
        <xdr:cNvPr id="54" name="正方形/長方形 53"/>
        <xdr:cNvSpPr/>
      </xdr:nvSpPr>
      <xdr:spPr>
        <a:xfrm>
          <a:off x="938893" y="46344227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60</xdr:row>
      <xdr:rowOff>0</xdr:rowOff>
    </xdr:from>
    <xdr:to>
      <xdr:col>2</xdr:col>
      <xdr:colOff>707572</xdr:colOff>
      <xdr:row>60</xdr:row>
      <xdr:rowOff>258536</xdr:rowOff>
    </xdr:to>
    <xdr:sp macro="" textlink="">
      <xdr:nvSpPr>
        <xdr:cNvPr id="2" name="テキスト ボックス 1"/>
        <xdr:cNvSpPr txBox="1"/>
      </xdr:nvSpPr>
      <xdr:spPr>
        <a:xfrm>
          <a:off x="870858" y="20070536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56</xdr:row>
      <xdr:rowOff>0</xdr:rowOff>
    </xdr:from>
    <xdr:to>
      <xdr:col>2</xdr:col>
      <xdr:colOff>690253</xdr:colOff>
      <xdr:row>56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244928</xdr:colOff>
      <xdr:row>47</xdr:row>
      <xdr:rowOff>81643</xdr:rowOff>
    </xdr:from>
    <xdr:to>
      <xdr:col>8</xdr:col>
      <xdr:colOff>25533</xdr:colOff>
      <xdr:row>49</xdr:row>
      <xdr:rowOff>140154</xdr:rowOff>
    </xdr:to>
    <xdr:sp macro="" textlink="">
      <xdr:nvSpPr>
        <xdr:cNvPr id="6" name="テキスト ボックス 5"/>
        <xdr:cNvSpPr txBox="1"/>
      </xdr:nvSpPr>
      <xdr:spPr>
        <a:xfrm>
          <a:off x="3741964" y="9388929"/>
          <a:ext cx="1767248" cy="412296"/>
        </a:xfrm>
        <a:prstGeom prst="wedgeRectCallout">
          <a:avLst>
            <a:gd name="adj1" fmla="val 56661"/>
            <a:gd name="adj2" fmla="val 93291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190500</xdr:colOff>
      <xdr:row>47</xdr:row>
      <xdr:rowOff>68036</xdr:rowOff>
    </xdr:from>
    <xdr:to>
      <xdr:col>17</xdr:col>
      <xdr:colOff>406534</xdr:colOff>
      <xdr:row>49</xdr:row>
      <xdr:rowOff>126547</xdr:rowOff>
    </xdr:to>
    <xdr:sp macro="" textlink="">
      <xdr:nvSpPr>
        <xdr:cNvPr id="7" name="テキスト ボックス 6"/>
        <xdr:cNvSpPr txBox="1"/>
      </xdr:nvSpPr>
      <xdr:spPr>
        <a:xfrm>
          <a:off x="10817679" y="9375322"/>
          <a:ext cx="1767248" cy="412296"/>
        </a:xfrm>
        <a:prstGeom prst="wedgeRectCallout">
          <a:avLst>
            <a:gd name="adj1" fmla="val 62821"/>
            <a:gd name="adj2" fmla="val 109792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</xdr:col>
      <xdr:colOff>21771</xdr:colOff>
      <xdr:row>2</xdr:row>
      <xdr:rowOff>0</xdr:rowOff>
    </xdr:from>
    <xdr:to>
      <xdr:col>8</xdr:col>
      <xdr:colOff>122544</xdr:colOff>
      <xdr:row>4</xdr:row>
      <xdr:rowOff>21770</xdr:rowOff>
    </xdr:to>
    <xdr:sp macro="" textlink="">
      <xdr:nvSpPr>
        <xdr:cNvPr id="8" name="テキスト ボックス 7"/>
        <xdr:cNvSpPr txBox="1"/>
      </xdr:nvSpPr>
      <xdr:spPr>
        <a:xfrm>
          <a:off x="794657" y="587829"/>
          <a:ext cx="4291773" cy="642255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13608</xdr:colOff>
      <xdr:row>70</xdr:row>
      <xdr:rowOff>0</xdr:rowOff>
    </xdr:from>
    <xdr:to>
      <xdr:col>2</xdr:col>
      <xdr:colOff>707572</xdr:colOff>
      <xdr:row>70</xdr:row>
      <xdr:rowOff>258536</xdr:rowOff>
    </xdr:to>
    <xdr:sp macro="" textlink="">
      <xdr:nvSpPr>
        <xdr:cNvPr id="9" name="テキスト ボックス 8"/>
        <xdr:cNvSpPr txBox="1"/>
      </xdr:nvSpPr>
      <xdr:spPr>
        <a:xfrm>
          <a:off x="870858" y="20070536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690253</xdr:colOff>
      <xdr:row>66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13608</xdr:colOff>
      <xdr:row>80</xdr:row>
      <xdr:rowOff>0</xdr:rowOff>
    </xdr:from>
    <xdr:to>
      <xdr:col>2</xdr:col>
      <xdr:colOff>707572</xdr:colOff>
      <xdr:row>80</xdr:row>
      <xdr:rowOff>258536</xdr:rowOff>
    </xdr:to>
    <xdr:sp macro="" textlink="">
      <xdr:nvSpPr>
        <xdr:cNvPr id="14" name="テキスト ボックス 13"/>
        <xdr:cNvSpPr txBox="1"/>
      </xdr:nvSpPr>
      <xdr:spPr>
        <a:xfrm>
          <a:off x="870858" y="30235071"/>
          <a:ext cx="1428750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690253</xdr:colOff>
      <xdr:row>76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435429</xdr:colOff>
      <xdr:row>64</xdr:row>
      <xdr:rowOff>1034143</xdr:rowOff>
    </xdr:from>
    <xdr:to>
      <xdr:col>17</xdr:col>
      <xdr:colOff>326572</xdr:colOff>
      <xdr:row>64</xdr:row>
      <xdr:rowOff>2598965</xdr:rowOff>
    </xdr:to>
    <xdr:sp macro="" textlink="">
      <xdr:nvSpPr>
        <xdr:cNvPr id="18" name="テキスト ボックス 17"/>
        <xdr:cNvSpPr txBox="1"/>
      </xdr:nvSpPr>
      <xdr:spPr>
        <a:xfrm>
          <a:off x="8422822" y="22206857"/>
          <a:ext cx="4082143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138793</xdr:colOff>
      <xdr:row>4</xdr:row>
      <xdr:rowOff>97971</xdr:rowOff>
    </xdr:from>
    <xdr:to>
      <xdr:col>5</xdr:col>
      <xdr:colOff>401039</xdr:colOff>
      <xdr:row>4</xdr:row>
      <xdr:rowOff>352795</xdr:rowOff>
    </xdr:to>
    <xdr:sp macro="" textlink="">
      <xdr:nvSpPr>
        <xdr:cNvPr id="23" name="テキスト ボックス 22"/>
        <xdr:cNvSpPr txBox="1"/>
      </xdr:nvSpPr>
      <xdr:spPr>
        <a:xfrm>
          <a:off x="2239736" y="1306285"/>
          <a:ext cx="1329046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40821</xdr:colOff>
      <xdr:row>54</xdr:row>
      <xdr:rowOff>204107</xdr:rowOff>
    </xdr:from>
    <xdr:to>
      <xdr:col>7</xdr:col>
      <xdr:colOff>419347</xdr:colOff>
      <xdr:row>54</xdr:row>
      <xdr:rowOff>3408107</xdr:rowOff>
    </xdr:to>
    <xdr:sp macro="" textlink="">
      <xdr:nvSpPr>
        <xdr:cNvPr id="24" name="正方形/長方形 23"/>
        <xdr:cNvSpPr/>
      </xdr:nvSpPr>
      <xdr:spPr>
        <a:xfrm>
          <a:off x="898071" y="11212286"/>
          <a:ext cx="4569526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66799</xdr:colOff>
      <xdr:row>58</xdr:row>
      <xdr:rowOff>205344</xdr:rowOff>
    </xdr:from>
    <xdr:to>
      <xdr:col>8</xdr:col>
      <xdr:colOff>17318</xdr:colOff>
      <xdr:row>58</xdr:row>
      <xdr:rowOff>3409344</xdr:rowOff>
    </xdr:to>
    <xdr:sp macro="" textlink="">
      <xdr:nvSpPr>
        <xdr:cNvPr id="25" name="正方形/長方形 24"/>
        <xdr:cNvSpPr/>
      </xdr:nvSpPr>
      <xdr:spPr>
        <a:xfrm>
          <a:off x="924049" y="16288987"/>
          <a:ext cx="4576948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13606</xdr:colOff>
      <xdr:row>64</xdr:row>
      <xdr:rowOff>174418</xdr:rowOff>
    </xdr:from>
    <xdr:to>
      <xdr:col>7</xdr:col>
      <xdr:colOff>392132</xdr:colOff>
      <xdr:row>64</xdr:row>
      <xdr:rowOff>3378418</xdr:rowOff>
    </xdr:to>
    <xdr:sp macro="" textlink="">
      <xdr:nvSpPr>
        <xdr:cNvPr id="26" name="正方形/長方形 25"/>
        <xdr:cNvSpPr/>
      </xdr:nvSpPr>
      <xdr:spPr>
        <a:xfrm>
          <a:off x="870856" y="21347132"/>
          <a:ext cx="4569526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68</xdr:row>
      <xdr:rowOff>145966</xdr:rowOff>
    </xdr:from>
    <xdr:to>
      <xdr:col>7</xdr:col>
      <xdr:colOff>392133</xdr:colOff>
      <xdr:row>68</xdr:row>
      <xdr:rowOff>3349966</xdr:rowOff>
    </xdr:to>
    <xdr:sp macro="" textlink="">
      <xdr:nvSpPr>
        <xdr:cNvPr id="27" name="正方形/長方形 26"/>
        <xdr:cNvSpPr/>
      </xdr:nvSpPr>
      <xdr:spPr>
        <a:xfrm>
          <a:off x="870857" y="26394145"/>
          <a:ext cx="4569526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816428</xdr:colOff>
      <xdr:row>74</xdr:row>
      <xdr:rowOff>226373</xdr:rowOff>
    </xdr:from>
    <xdr:to>
      <xdr:col>7</xdr:col>
      <xdr:colOff>340178</xdr:colOff>
      <xdr:row>74</xdr:row>
      <xdr:rowOff>3430373</xdr:rowOff>
    </xdr:to>
    <xdr:sp macro="" textlink="">
      <xdr:nvSpPr>
        <xdr:cNvPr id="28" name="正方形/長方形 27"/>
        <xdr:cNvSpPr/>
      </xdr:nvSpPr>
      <xdr:spPr>
        <a:xfrm>
          <a:off x="816428" y="3156362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</xdr:colOff>
      <xdr:row>78</xdr:row>
      <xdr:rowOff>170707</xdr:rowOff>
    </xdr:from>
    <xdr:to>
      <xdr:col>7</xdr:col>
      <xdr:colOff>405740</xdr:colOff>
      <xdr:row>78</xdr:row>
      <xdr:rowOff>3374707</xdr:rowOff>
    </xdr:to>
    <xdr:sp macro="" textlink="">
      <xdr:nvSpPr>
        <xdr:cNvPr id="29" name="正方形/長方形 28"/>
        <xdr:cNvSpPr/>
      </xdr:nvSpPr>
      <xdr:spPr>
        <a:xfrm>
          <a:off x="884464" y="36583421"/>
          <a:ext cx="4569526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13608</xdr:colOff>
      <xdr:row>90</xdr:row>
      <xdr:rowOff>0</xdr:rowOff>
    </xdr:from>
    <xdr:to>
      <xdr:col>2</xdr:col>
      <xdr:colOff>707572</xdr:colOff>
      <xdr:row>90</xdr:row>
      <xdr:rowOff>258536</xdr:rowOff>
    </xdr:to>
    <xdr:sp macro="" textlink="">
      <xdr:nvSpPr>
        <xdr:cNvPr id="30" name="テキスト ボックス 29"/>
        <xdr:cNvSpPr txBox="1"/>
      </xdr:nvSpPr>
      <xdr:spPr>
        <a:xfrm>
          <a:off x="870858" y="39874031"/>
          <a:ext cx="1432152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86</xdr:row>
      <xdr:rowOff>0</xdr:rowOff>
    </xdr:from>
    <xdr:to>
      <xdr:col>2</xdr:col>
      <xdr:colOff>690253</xdr:colOff>
      <xdr:row>86</xdr:row>
      <xdr:rowOff>254824</xdr:rowOff>
    </xdr:to>
    <xdr:sp macro="" textlink="">
      <xdr:nvSpPr>
        <xdr:cNvPr id="31" name="テキスト ボックス 30"/>
        <xdr:cNvSpPr txBox="1"/>
      </xdr:nvSpPr>
      <xdr:spPr>
        <a:xfrm>
          <a:off x="857250" y="34801969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2" name="テキスト ボックス 31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3" name="テキスト ボックス 32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0</xdr:col>
      <xdr:colOff>816428</xdr:colOff>
      <xdr:row>84</xdr:row>
      <xdr:rowOff>226373</xdr:rowOff>
    </xdr:from>
    <xdr:to>
      <xdr:col>7</xdr:col>
      <xdr:colOff>340178</xdr:colOff>
      <xdr:row>84</xdr:row>
      <xdr:rowOff>3430373</xdr:rowOff>
    </xdr:to>
    <xdr:sp macro="" textlink="">
      <xdr:nvSpPr>
        <xdr:cNvPr id="34" name="正方形/長方形 33"/>
        <xdr:cNvSpPr/>
      </xdr:nvSpPr>
      <xdr:spPr>
        <a:xfrm>
          <a:off x="816428" y="31039748"/>
          <a:ext cx="4607719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</xdr:colOff>
      <xdr:row>88</xdr:row>
      <xdr:rowOff>170707</xdr:rowOff>
    </xdr:from>
    <xdr:to>
      <xdr:col>7</xdr:col>
      <xdr:colOff>405740</xdr:colOff>
      <xdr:row>88</xdr:row>
      <xdr:rowOff>3374707</xdr:rowOff>
    </xdr:to>
    <xdr:sp macro="" textlink="">
      <xdr:nvSpPr>
        <xdr:cNvPr id="35" name="正方形/長方形 34"/>
        <xdr:cNvSpPr/>
      </xdr:nvSpPr>
      <xdr:spPr>
        <a:xfrm>
          <a:off x="884464" y="36056145"/>
          <a:ext cx="460524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13608</xdr:colOff>
      <xdr:row>100</xdr:row>
      <xdr:rowOff>0</xdr:rowOff>
    </xdr:from>
    <xdr:to>
      <xdr:col>2</xdr:col>
      <xdr:colOff>707572</xdr:colOff>
      <xdr:row>100</xdr:row>
      <xdr:rowOff>258536</xdr:rowOff>
    </xdr:to>
    <xdr:sp macro="" textlink="">
      <xdr:nvSpPr>
        <xdr:cNvPr id="36" name="テキスト ボックス 35"/>
        <xdr:cNvSpPr txBox="1"/>
      </xdr:nvSpPr>
      <xdr:spPr>
        <a:xfrm>
          <a:off x="870858" y="50006250"/>
          <a:ext cx="1432152" cy="25853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96</xdr:row>
      <xdr:rowOff>0</xdr:rowOff>
    </xdr:from>
    <xdr:to>
      <xdr:col>2</xdr:col>
      <xdr:colOff>690253</xdr:colOff>
      <xdr:row>96</xdr:row>
      <xdr:rowOff>254824</xdr:rowOff>
    </xdr:to>
    <xdr:sp macro="" textlink="">
      <xdr:nvSpPr>
        <xdr:cNvPr id="37" name="テキスト ボックス 36"/>
        <xdr:cNvSpPr txBox="1"/>
      </xdr:nvSpPr>
      <xdr:spPr>
        <a:xfrm>
          <a:off x="857250" y="44934188"/>
          <a:ext cx="142844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38" name="テキスト ボックス 37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0</xdr:col>
      <xdr:colOff>816428</xdr:colOff>
      <xdr:row>94</xdr:row>
      <xdr:rowOff>226373</xdr:rowOff>
    </xdr:from>
    <xdr:to>
      <xdr:col>7</xdr:col>
      <xdr:colOff>340178</xdr:colOff>
      <xdr:row>94</xdr:row>
      <xdr:rowOff>3430373</xdr:rowOff>
    </xdr:to>
    <xdr:sp macro="" textlink="">
      <xdr:nvSpPr>
        <xdr:cNvPr id="40" name="正方形/長方形 39"/>
        <xdr:cNvSpPr/>
      </xdr:nvSpPr>
      <xdr:spPr>
        <a:xfrm>
          <a:off x="816428" y="41171967"/>
          <a:ext cx="4607719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</xdr:colOff>
      <xdr:row>98</xdr:row>
      <xdr:rowOff>170707</xdr:rowOff>
    </xdr:from>
    <xdr:to>
      <xdr:col>7</xdr:col>
      <xdr:colOff>405740</xdr:colOff>
      <xdr:row>98</xdr:row>
      <xdr:rowOff>3374707</xdr:rowOff>
    </xdr:to>
    <xdr:sp macro="" textlink="">
      <xdr:nvSpPr>
        <xdr:cNvPr id="41" name="正方形/長方形 40"/>
        <xdr:cNvSpPr/>
      </xdr:nvSpPr>
      <xdr:spPr>
        <a:xfrm>
          <a:off x="884464" y="46188363"/>
          <a:ext cx="4605245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2</xdr:col>
      <xdr:colOff>697675</xdr:colOff>
      <xdr:row>56</xdr:row>
      <xdr:rowOff>254824</xdr:rowOff>
    </xdr:to>
    <xdr:sp macro="" textlink="">
      <xdr:nvSpPr>
        <xdr:cNvPr id="13" name="テキスト ボックス 12"/>
        <xdr:cNvSpPr txBox="1"/>
      </xdr:nvSpPr>
      <xdr:spPr>
        <a:xfrm>
          <a:off x="865909" y="14807045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60</xdr:row>
      <xdr:rowOff>0</xdr:rowOff>
    </xdr:from>
    <xdr:to>
      <xdr:col>2</xdr:col>
      <xdr:colOff>697675</xdr:colOff>
      <xdr:row>60</xdr:row>
      <xdr:rowOff>254824</xdr:rowOff>
    </xdr:to>
    <xdr:sp macro="" textlink="">
      <xdr:nvSpPr>
        <xdr:cNvPr id="14" name="テキスト ボックス 13"/>
        <xdr:cNvSpPr txBox="1"/>
      </xdr:nvSpPr>
      <xdr:spPr>
        <a:xfrm>
          <a:off x="865909" y="19881273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56</xdr:row>
      <xdr:rowOff>0</xdr:rowOff>
    </xdr:from>
    <xdr:to>
      <xdr:col>12</xdr:col>
      <xdr:colOff>690253</xdr:colOff>
      <xdr:row>56</xdr:row>
      <xdr:rowOff>254824</xdr:rowOff>
    </xdr:to>
    <xdr:sp macro="" textlink="">
      <xdr:nvSpPr>
        <xdr:cNvPr id="4" name="テキスト ボックス 3"/>
        <xdr:cNvSpPr txBox="1"/>
      </xdr:nvSpPr>
      <xdr:spPr>
        <a:xfrm>
          <a:off x="857250" y="14754225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60</xdr:row>
      <xdr:rowOff>0</xdr:rowOff>
    </xdr:from>
    <xdr:to>
      <xdr:col>12</xdr:col>
      <xdr:colOff>690253</xdr:colOff>
      <xdr:row>60</xdr:row>
      <xdr:rowOff>254824</xdr:rowOff>
    </xdr:to>
    <xdr:sp macro="" textlink="">
      <xdr:nvSpPr>
        <xdr:cNvPr id="5" name="テキスト ボックス 4"/>
        <xdr:cNvSpPr txBox="1"/>
      </xdr:nvSpPr>
      <xdr:spPr>
        <a:xfrm>
          <a:off x="857250" y="19831050"/>
          <a:ext cx="1423678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5</xdr:col>
      <xdr:colOff>204106</xdr:colOff>
      <xdr:row>46</xdr:row>
      <xdr:rowOff>136071</xdr:rowOff>
    </xdr:from>
    <xdr:to>
      <xdr:col>7</xdr:col>
      <xdr:colOff>420140</xdr:colOff>
      <xdr:row>49</xdr:row>
      <xdr:rowOff>17689</xdr:rowOff>
    </xdr:to>
    <xdr:sp macro="" textlink="">
      <xdr:nvSpPr>
        <xdr:cNvPr id="6" name="テキスト ボックス 5"/>
        <xdr:cNvSpPr txBox="1"/>
      </xdr:nvSpPr>
      <xdr:spPr>
        <a:xfrm>
          <a:off x="3701142" y="9266464"/>
          <a:ext cx="1767248" cy="412296"/>
        </a:xfrm>
        <a:prstGeom prst="wedgeRectCallout">
          <a:avLst>
            <a:gd name="adj1" fmla="val 62051"/>
            <a:gd name="adj2" fmla="val 129594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15</xdr:col>
      <xdr:colOff>217714</xdr:colOff>
      <xdr:row>47</xdr:row>
      <xdr:rowOff>27213</xdr:rowOff>
    </xdr:from>
    <xdr:to>
      <xdr:col>17</xdr:col>
      <xdr:colOff>433748</xdr:colOff>
      <xdr:row>49</xdr:row>
      <xdr:rowOff>85724</xdr:rowOff>
    </xdr:to>
    <xdr:sp macro="" textlink="">
      <xdr:nvSpPr>
        <xdr:cNvPr id="7" name="テキスト ボックス 6"/>
        <xdr:cNvSpPr txBox="1"/>
      </xdr:nvSpPr>
      <xdr:spPr>
        <a:xfrm>
          <a:off x="10844893" y="9334499"/>
          <a:ext cx="1767248" cy="412296"/>
        </a:xfrm>
        <a:prstGeom prst="wedgeRectCallout">
          <a:avLst>
            <a:gd name="adj1" fmla="val 58971"/>
            <a:gd name="adj2" fmla="val 113092"/>
          </a:avLst>
        </a:prstGeom>
        <a:solidFill>
          <a:schemeClr val="accent3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押印をお願いします</a:t>
          </a:r>
        </a:p>
      </xdr:txBody>
    </xdr:sp>
    <xdr:clientData fPrintsWithSheet="0"/>
  </xdr:twoCellAnchor>
  <xdr:twoCellAnchor>
    <xdr:from>
      <xdr:col>0</xdr:col>
      <xdr:colOff>762000</xdr:colOff>
      <xdr:row>2</xdr:row>
      <xdr:rowOff>1</xdr:rowOff>
    </xdr:from>
    <xdr:to>
      <xdr:col>8</xdr:col>
      <xdr:colOff>89887</xdr:colOff>
      <xdr:row>4</xdr:row>
      <xdr:rowOff>21771</xdr:rowOff>
    </xdr:to>
    <xdr:sp macro="" textlink="">
      <xdr:nvSpPr>
        <xdr:cNvPr id="8" name="テキスト ボックス 7"/>
        <xdr:cNvSpPr txBox="1"/>
      </xdr:nvSpPr>
      <xdr:spPr>
        <a:xfrm>
          <a:off x="762000" y="587830"/>
          <a:ext cx="4291773" cy="642255"/>
        </a:xfrm>
        <a:prstGeom prst="rect">
          <a:avLst/>
        </a:prstGeom>
        <a:solidFill>
          <a:srgbClr val="FFC000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管理センター提出用</a:t>
          </a:r>
          <a:endParaRPr kumimoji="1" lang="en-US" altLang="ja-JP" sz="16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（印刷時にこちらは消えます。）</a:t>
          </a:r>
          <a:endParaRPr lang="ja-JP" altLang="ja-JP" sz="1600">
            <a:effectLst/>
          </a:endParaRPr>
        </a:p>
      </xdr:txBody>
    </xdr:sp>
    <xdr:clientData fPrintsWithSheet="0"/>
  </xdr:twoCellAnchor>
  <xdr:twoCellAnchor>
    <xdr:from>
      <xdr:col>1</xdr:col>
      <xdr:colOff>0</xdr:colOff>
      <xdr:row>66</xdr:row>
      <xdr:rowOff>0</xdr:rowOff>
    </xdr:from>
    <xdr:to>
      <xdr:col>2</xdr:col>
      <xdr:colOff>697675</xdr:colOff>
      <xdr:row>66</xdr:row>
      <xdr:rowOff>254824</xdr:rowOff>
    </xdr:to>
    <xdr:sp macro="" textlink="">
      <xdr:nvSpPr>
        <xdr:cNvPr id="9" name="テキスト ボックス 8"/>
        <xdr:cNvSpPr txBox="1"/>
      </xdr:nvSpPr>
      <xdr:spPr>
        <a:xfrm>
          <a:off x="857250" y="14995071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70</xdr:row>
      <xdr:rowOff>0</xdr:rowOff>
    </xdr:from>
    <xdr:to>
      <xdr:col>2</xdr:col>
      <xdr:colOff>697675</xdr:colOff>
      <xdr:row>70</xdr:row>
      <xdr:rowOff>254824</xdr:rowOff>
    </xdr:to>
    <xdr:sp macro="" textlink="">
      <xdr:nvSpPr>
        <xdr:cNvPr id="10" name="テキスト ボックス 9"/>
        <xdr:cNvSpPr txBox="1"/>
      </xdr:nvSpPr>
      <xdr:spPr>
        <a:xfrm>
          <a:off x="857250" y="20070536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66</xdr:row>
      <xdr:rowOff>0</xdr:rowOff>
    </xdr:from>
    <xdr:to>
      <xdr:col>12</xdr:col>
      <xdr:colOff>690253</xdr:colOff>
      <xdr:row>66</xdr:row>
      <xdr:rowOff>254824</xdr:rowOff>
    </xdr:to>
    <xdr:sp macro="" textlink="">
      <xdr:nvSpPr>
        <xdr:cNvPr id="11" name="テキスト ボックス 10"/>
        <xdr:cNvSpPr txBox="1"/>
      </xdr:nvSpPr>
      <xdr:spPr>
        <a:xfrm>
          <a:off x="7987393" y="1499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70</xdr:row>
      <xdr:rowOff>0</xdr:rowOff>
    </xdr:from>
    <xdr:to>
      <xdr:col>12</xdr:col>
      <xdr:colOff>690253</xdr:colOff>
      <xdr:row>70</xdr:row>
      <xdr:rowOff>254824</xdr:rowOff>
    </xdr:to>
    <xdr:sp macro="" textlink="">
      <xdr:nvSpPr>
        <xdr:cNvPr id="12" name="テキスト ボックス 11"/>
        <xdr:cNvSpPr txBox="1"/>
      </xdr:nvSpPr>
      <xdr:spPr>
        <a:xfrm>
          <a:off x="7987393" y="20070536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76</xdr:row>
      <xdr:rowOff>0</xdr:rowOff>
    </xdr:from>
    <xdr:to>
      <xdr:col>2</xdr:col>
      <xdr:colOff>697675</xdr:colOff>
      <xdr:row>76</xdr:row>
      <xdr:rowOff>254824</xdr:rowOff>
    </xdr:to>
    <xdr:sp macro="" textlink="">
      <xdr:nvSpPr>
        <xdr:cNvPr id="15" name="テキスト ボックス 14"/>
        <xdr:cNvSpPr txBox="1"/>
      </xdr:nvSpPr>
      <xdr:spPr>
        <a:xfrm>
          <a:off x="857250" y="25159607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80</xdr:row>
      <xdr:rowOff>0</xdr:rowOff>
    </xdr:from>
    <xdr:to>
      <xdr:col>2</xdr:col>
      <xdr:colOff>697675</xdr:colOff>
      <xdr:row>80</xdr:row>
      <xdr:rowOff>254824</xdr:rowOff>
    </xdr:to>
    <xdr:sp macro="" textlink="">
      <xdr:nvSpPr>
        <xdr:cNvPr id="16" name="テキスト ボックス 15"/>
        <xdr:cNvSpPr txBox="1"/>
      </xdr:nvSpPr>
      <xdr:spPr>
        <a:xfrm>
          <a:off x="857250" y="30235071"/>
          <a:ext cx="1432461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76</xdr:row>
      <xdr:rowOff>0</xdr:rowOff>
    </xdr:from>
    <xdr:to>
      <xdr:col>12</xdr:col>
      <xdr:colOff>690253</xdr:colOff>
      <xdr:row>76</xdr:row>
      <xdr:rowOff>254824</xdr:rowOff>
    </xdr:to>
    <xdr:sp macro="" textlink="">
      <xdr:nvSpPr>
        <xdr:cNvPr id="17" name="テキスト ボックス 16"/>
        <xdr:cNvSpPr txBox="1"/>
      </xdr:nvSpPr>
      <xdr:spPr>
        <a:xfrm>
          <a:off x="7987393" y="25159607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80</xdr:row>
      <xdr:rowOff>0</xdr:rowOff>
    </xdr:from>
    <xdr:to>
      <xdr:col>12</xdr:col>
      <xdr:colOff>690253</xdr:colOff>
      <xdr:row>80</xdr:row>
      <xdr:rowOff>254824</xdr:rowOff>
    </xdr:to>
    <xdr:sp macro="" textlink="">
      <xdr:nvSpPr>
        <xdr:cNvPr id="18" name="テキスト ボックス 17"/>
        <xdr:cNvSpPr txBox="1"/>
      </xdr:nvSpPr>
      <xdr:spPr>
        <a:xfrm>
          <a:off x="7987393" y="30235071"/>
          <a:ext cx="1425039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312964</xdr:colOff>
      <xdr:row>64</xdr:row>
      <xdr:rowOff>1006928</xdr:rowOff>
    </xdr:from>
    <xdr:to>
      <xdr:col>17</xdr:col>
      <xdr:colOff>204107</xdr:colOff>
      <xdr:row>64</xdr:row>
      <xdr:rowOff>2571750</xdr:rowOff>
    </xdr:to>
    <xdr:sp macro="" textlink="">
      <xdr:nvSpPr>
        <xdr:cNvPr id="23" name="テキスト ボックス 22"/>
        <xdr:cNvSpPr txBox="1"/>
      </xdr:nvSpPr>
      <xdr:spPr>
        <a:xfrm>
          <a:off x="8313964" y="21752378"/>
          <a:ext cx="4091668" cy="156482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以降は必要に応じて</a:t>
          </a:r>
          <a:endParaRPr kumimoji="1" lang="en-US" altLang="ja-JP" sz="2000"/>
        </a:p>
        <a:p>
          <a:pPr algn="ctr"/>
          <a:r>
            <a:rPr kumimoji="1" lang="ja-JP" altLang="en-US" sz="2000"/>
            <a:t>コピーして使用してください</a:t>
          </a:r>
          <a:endParaRPr kumimoji="1" lang="en-US" altLang="ja-JP" sz="2000"/>
        </a:p>
      </xdr:txBody>
    </xdr:sp>
    <xdr:clientData fPrintsWithSheet="0"/>
  </xdr:twoCellAnchor>
  <xdr:twoCellAnchor>
    <xdr:from>
      <xdr:col>3</xdr:col>
      <xdr:colOff>160565</xdr:colOff>
      <xdr:row>4</xdr:row>
      <xdr:rowOff>89807</xdr:rowOff>
    </xdr:from>
    <xdr:to>
      <xdr:col>5</xdr:col>
      <xdr:colOff>422811</xdr:colOff>
      <xdr:row>4</xdr:row>
      <xdr:rowOff>344631</xdr:rowOff>
    </xdr:to>
    <xdr:sp macro="" textlink="">
      <xdr:nvSpPr>
        <xdr:cNvPr id="24" name="テキスト ボックス 23"/>
        <xdr:cNvSpPr txBox="1"/>
      </xdr:nvSpPr>
      <xdr:spPr>
        <a:xfrm>
          <a:off x="2261508" y="1298121"/>
          <a:ext cx="1329046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95249</xdr:colOff>
      <xdr:row>58</xdr:row>
      <xdr:rowOff>381000</xdr:rowOff>
    </xdr:from>
    <xdr:to>
      <xdr:col>8</xdr:col>
      <xdr:colOff>40820</xdr:colOff>
      <xdr:row>58</xdr:row>
      <xdr:rowOff>3585000</xdr:rowOff>
    </xdr:to>
    <xdr:sp macro="" textlink="">
      <xdr:nvSpPr>
        <xdr:cNvPr id="25" name="正方形/長方形 24"/>
        <xdr:cNvSpPr/>
      </xdr:nvSpPr>
      <xdr:spPr>
        <a:xfrm>
          <a:off x="952499" y="16464643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108856</xdr:colOff>
      <xdr:row>54</xdr:row>
      <xdr:rowOff>299357</xdr:rowOff>
    </xdr:from>
    <xdr:to>
      <xdr:col>8</xdr:col>
      <xdr:colOff>54427</xdr:colOff>
      <xdr:row>54</xdr:row>
      <xdr:rowOff>3503357</xdr:rowOff>
    </xdr:to>
    <xdr:sp macro="" textlink="">
      <xdr:nvSpPr>
        <xdr:cNvPr id="26" name="正方形/長方形 25"/>
        <xdr:cNvSpPr/>
      </xdr:nvSpPr>
      <xdr:spPr>
        <a:xfrm>
          <a:off x="966106" y="1130753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54428</xdr:colOff>
      <xdr:row>64</xdr:row>
      <xdr:rowOff>204107</xdr:rowOff>
    </xdr:from>
    <xdr:to>
      <xdr:col>8</xdr:col>
      <xdr:colOff>-1</xdr:colOff>
      <xdr:row>64</xdr:row>
      <xdr:rowOff>3408107</xdr:rowOff>
    </xdr:to>
    <xdr:sp macro="" textlink="">
      <xdr:nvSpPr>
        <xdr:cNvPr id="27" name="正方形/長方形 26"/>
        <xdr:cNvSpPr/>
      </xdr:nvSpPr>
      <xdr:spPr>
        <a:xfrm>
          <a:off x="911678" y="21376821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204106</xdr:colOff>
      <xdr:row>78</xdr:row>
      <xdr:rowOff>353786</xdr:rowOff>
    </xdr:from>
    <xdr:to>
      <xdr:col>8</xdr:col>
      <xdr:colOff>149677</xdr:colOff>
      <xdr:row>78</xdr:row>
      <xdr:rowOff>3557786</xdr:rowOff>
    </xdr:to>
    <xdr:sp macro="" textlink="">
      <xdr:nvSpPr>
        <xdr:cNvPr id="28" name="正方形/長方形 27"/>
        <xdr:cNvSpPr/>
      </xdr:nvSpPr>
      <xdr:spPr>
        <a:xfrm>
          <a:off x="1061356" y="36766500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74</xdr:row>
      <xdr:rowOff>299356</xdr:rowOff>
    </xdr:from>
    <xdr:to>
      <xdr:col>8</xdr:col>
      <xdr:colOff>95249</xdr:colOff>
      <xdr:row>74</xdr:row>
      <xdr:rowOff>3503356</xdr:rowOff>
    </xdr:to>
    <xdr:sp macro="" textlink="">
      <xdr:nvSpPr>
        <xdr:cNvPr id="29" name="正方形/長方形 28"/>
        <xdr:cNvSpPr/>
      </xdr:nvSpPr>
      <xdr:spPr>
        <a:xfrm>
          <a:off x="1006928" y="31636606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108856</xdr:colOff>
      <xdr:row>68</xdr:row>
      <xdr:rowOff>190499</xdr:rowOff>
    </xdr:from>
    <xdr:to>
      <xdr:col>8</xdr:col>
      <xdr:colOff>54427</xdr:colOff>
      <xdr:row>68</xdr:row>
      <xdr:rowOff>3394499</xdr:rowOff>
    </xdr:to>
    <xdr:sp macro="" textlink="">
      <xdr:nvSpPr>
        <xdr:cNvPr id="30" name="正方形/長方形 29"/>
        <xdr:cNvSpPr/>
      </xdr:nvSpPr>
      <xdr:spPr>
        <a:xfrm>
          <a:off x="966106" y="26438678"/>
          <a:ext cx="4572000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2</xdr:col>
      <xdr:colOff>697675</xdr:colOff>
      <xdr:row>86</xdr:row>
      <xdr:rowOff>254824</xdr:rowOff>
    </xdr:to>
    <xdr:sp macro="" textlink="">
      <xdr:nvSpPr>
        <xdr:cNvPr id="31" name="テキスト ボックス 30"/>
        <xdr:cNvSpPr txBox="1"/>
      </xdr:nvSpPr>
      <xdr:spPr>
        <a:xfrm>
          <a:off x="857250" y="34801969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90</xdr:row>
      <xdr:rowOff>0</xdr:rowOff>
    </xdr:from>
    <xdr:to>
      <xdr:col>2</xdr:col>
      <xdr:colOff>697675</xdr:colOff>
      <xdr:row>90</xdr:row>
      <xdr:rowOff>254824</xdr:rowOff>
    </xdr:to>
    <xdr:sp macro="" textlink="">
      <xdr:nvSpPr>
        <xdr:cNvPr id="32" name="テキスト ボックス 31"/>
        <xdr:cNvSpPr txBox="1"/>
      </xdr:nvSpPr>
      <xdr:spPr>
        <a:xfrm>
          <a:off x="857250" y="39874031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86</xdr:row>
      <xdr:rowOff>0</xdr:rowOff>
    </xdr:from>
    <xdr:to>
      <xdr:col>12</xdr:col>
      <xdr:colOff>690253</xdr:colOff>
      <xdr:row>86</xdr:row>
      <xdr:rowOff>254824</xdr:rowOff>
    </xdr:to>
    <xdr:sp macro="" textlink="">
      <xdr:nvSpPr>
        <xdr:cNvPr id="33" name="テキスト ボックス 32"/>
        <xdr:cNvSpPr txBox="1"/>
      </xdr:nvSpPr>
      <xdr:spPr>
        <a:xfrm>
          <a:off x="8036719" y="34801969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90</xdr:row>
      <xdr:rowOff>0</xdr:rowOff>
    </xdr:from>
    <xdr:to>
      <xdr:col>12</xdr:col>
      <xdr:colOff>690253</xdr:colOff>
      <xdr:row>90</xdr:row>
      <xdr:rowOff>254824</xdr:rowOff>
    </xdr:to>
    <xdr:sp macro="" textlink="">
      <xdr:nvSpPr>
        <xdr:cNvPr id="34" name="テキスト ボックス 33"/>
        <xdr:cNvSpPr txBox="1"/>
      </xdr:nvSpPr>
      <xdr:spPr>
        <a:xfrm>
          <a:off x="8036719" y="39874031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204106</xdr:colOff>
      <xdr:row>88</xdr:row>
      <xdr:rowOff>353786</xdr:rowOff>
    </xdr:from>
    <xdr:to>
      <xdr:col>8</xdr:col>
      <xdr:colOff>149677</xdr:colOff>
      <xdr:row>88</xdr:row>
      <xdr:rowOff>3557786</xdr:rowOff>
    </xdr:to>
    <xdr:sp macro="" textlink="">
      <xdr:nvSpPr>
        <xdr:cNvPr id="35" name="正方形/長方形 34"/>
        <xdr:cNvSpPr/>
      </xdr:nvSpPr>
      <xdr:spPr>
        <a:xfrm>
          <a:off x="1061356" y="36239224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84</xdr:row>
      <xdr:rowOff>299356</xdr:rowOff>
    </xdr:from>
    <xdr:to>
      <xdr:col>8</xdr:col>
      <xdr:colOff>95249</xdr:colOff>
      <xdr:row>84</xdr:row>
      <xdr:rowOff>3503356</xdr:rowOff>
    </xdr:to>
    <xdr:sp macro="" textlink="">
      <xdr:nvSpPr>
        <xdr:cNvPr id="36" name="正方形/長方形 35"/>
        <xdr:cNvSpPr/>
      </xdr:nvSpPr>
      <xdr:spPr>
        <a:xfrm>
          <a:off x="1006928" y="31112731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96</xdr:row>
      <xdr:rowOff>0</xdr:rowOff>
    </xdr:from>
    <xdr:to>
      <xdr:col>2</xdr:col>
      <xdr:colOff>697675</xdr:colOff>
      <xdr:row>96</xdr:row>
      <xdr:rowOff>254824</xdr:rowOff>
    </xdr:to>
    <xdr:sp macro="" textlink="">
      <xdr:nvSpPr>
        <xdr:cNvPr id="37" name="テキスト ボックス 36"/>
        <xdr:cNvSpPr txBox="1"/>
      </xdr:nvSpPr>
      <xdr:spPr>
        <a:xfrm>
          <a:off x="857250" y="44934188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0</xdr:colOff>
      <xdr:row>100</xdr:row>
      <xdr:rowOff>0</xdr:rowOff>
    </xdr:from>
    <xdr:to>
      <xdr:col>2</xdr:col>
      <xdr:colOff>697675</xdr:colOff>
      <xdr:row>100</xdr:row>
      <xdr:rowOff>254824</xdr:rowOff>
    </xdr:to>
    <xdr:sp macro="" textlink="">
      <xdr:nvSpPr>
        <xdr:cNvPr id="38" name="テキスト ボックス 37"/>
        <xdr:cNvSpPr txBox="1"/>
      </xdr:nvSpPr>
      <xdr:spPr>
        <a:xfrm>
          <a:off x="857250" y="50006250"/>
          <a:ext cx="1435863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96</xdr:row>
      <xdr:rowOff>0</xdr:rowOff>
    </xdr:from>
    <xdr:to>
      <xdr:col>12</xdr:col>
      <xdr:colOff>690253</xdr:colOff>
      <xdr:row>96</xdr:row>
      <xdr:rowOff>254824</xdr:rowOff>
    </xdr:to>
    <xdr:sp macro="" textlink="">
      <xdr:nvSpPr>
        <xdr:cNvPr id="39" name="テキスト ボックス 38"/>
        <xdr:cNvSpPr txBox="1"/>
      </xdr:nvSpPr>
      <xdr:spPr>
        <a:xfrm>
          <a:off x="8036719" y="44934188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11</xdr:col>
      <xdr:colOff>0</xdr:colOff>
      <xdr:row>100</xdr:row>
      <xdr:rowOff>0</xdr:rowOff>
    </xdr:from>
    <xdr:to>
      <xdr:col>12</xdr:col>
      <xdr:colOff>690253</xdr:colOff>
      <xdr:row>100</xdr:row>
      <xdr:rowOff>254824</xdr:rowOff>
    </xdr:to>
    <xdr:sp macro="" textlink="">
      <xdr:nvSpPr>
        <xdr:cNvPr id="40" name="テキスト ボックス 39"/>
        <xdr:cNvSpPr txBox="1"/>
      </xdr:nvSpPr>
      <xdr:spPr>
        <a:xfrm>
          <a:off x="8036719" y="50006250"/>
          <a:ext cx="1428440" cy="25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　記　入　不　要</a:t>
          </a:r>
          <a:endParaRPr kumimoji="1" lang="en-US" altLang="ja-JP" sz="1100"/>
        </a:p>
      </xdr:txBody>
    </xdr:sp>
    <xdr:clientData fPrintsWithSheet="0"/>
  </xdr:twoCellAnchor>
  <xdr:twoCellAnchor>
    <xdr:from>
      <xdr:col>1</xdr:col>
      <xdr:colOff>204106</xdr:colOff>
      <xdr:row>98</xdr:row>
      <xdr:rowOff>353786</xdr:rowOff>
    </xdr:from>
    <xdr:to>
      <xdr:col>8</xdr:col>
      <xdr:colOff>149677</xdr:colOff>
      <xdr:row>98</xdr:row>
      <xdr:rowOff>3557786</xdr:rowOff>
    </xdr:to>
    <xdr:sp macro="" textlink="">
      <xdr:nvSpPr>
        <xdr:cNvPr id="41" name="正方形/長方形 40"/>
        <xdr:cNvSpPr/>
      </xdr:nvSpPr>
      <xdr:spPr>
        <a:xfrm>
          <a:off x="1061356" y="46371442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149678</xdr:colOff>
      <xdr:row>94</xdr:row>
      <xdr:rowOff>299356</xdr:rowOff>
    </xdr:from>
    <xdr:to>
      <xdr:col>8</xdr:col>
      <xdr:colOff>95249</xdr:colOff>
      <xdr:row>94</xdr:row>
      <xdr:rowOff>3503356</xdr:rowOff>
    </xdr:to>
    <xdr:sp macro="" textlink="">
      <xdr:nvSpPr>
        <xdr:cNvPr id="42" name="正方形/長方形 41"/>
        <xdr:cNvSpPr/>
      </xdr:nvSpPr>
      <xdr:spPr>
        <a:xfrm>
          <a:off x="1006928" y="41244950"/>
          <a:ext cx="4612821" cy="3204000"/>
        </a:xfrm>
        <a:prstGeom prst="rect">
          <a:avLst/>
        </a:prstGeom>
        <a:noFill/>
        <a:ln w="28575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C16" sqref="C16"/>
    </sheetView>
  </sheetViews>
  <sheetFormatPr defaultRowHeight="13.5"/>
  <cols>
    <col min="1" max="1" width="14.125" bestFit="1" customWidth="1"/>
    <col min="2" max="2" width="10.5" bestFit="1" customWidth="1"/>
    <col min="3" max="3" width="70.625" customWidth="1"/>
  </cols>
  <sheetData>
    <row r="1" spans="1:3">
      <c r="A1" t="s">
        <v>158</v>
      </c>
    </row>
    <row r="3" spans="1:3">
      <c r="A3" s="77" t="s">
        <v>159</v>
      </c>
      <c r="B3" s="77" t="s">
        <v>162</v>
      </c>
      <c r="C3" s="77" t="s">
        <v>160</v>
      </c>
    </row>
    <row r="4" spans="1:3" ht="40.5">
      <c r="A4" s="189">
        <v>1.1000000000000001</v>
      </c>
      <c r="B4" s="190">
        <v>45029</v>
      </c>
      <c r="C4" s="79" t="s">
        <v>161</v>
      </c>
    </row>
    <row r="5" spans="1:3" ht="40.5">
      <c r="A5" s="189">
        <v>1.1100000000000001</v>
      </c>
      <c r="B5" s="190">
        <v>45030</v>
      </c>
      <c r="C5" s="79" t="s">
        <v>163</v>
      </c>
    </row>
    <row r="6" spans="1:3">
      <c r="A6" s="189">
        <v>1.1200000000000001</v>
      </c>
      <c r="B6" s="190">
        <v>45034</v>
      </c>
      <c r="C6" s="78" t="s">
        <v>164</v>
      </c>
    </row>
    <row r="7" spans="1:3">
      <c r="A7" s="189">
        <v>1.1299999999999999</v>
      </c>
      <c r="B7" s="190">
        <v>45070</v>
      </c>
      <c r="C7" s="78" t="s">
        <v>165</v>
      </c>
    </row>
    <row r="8" spans="1:3">
      <c r="A8" s="189">
        <v>1.1399999999999999</v>
      </c>
      <c r="B8" s="190">
        <v>45079</v>
      </c>
      <c r="C8" s="78" t="s">
        <v>166</v>
      </c>
    </row>
    <row r="9" spans="1:3">
      <c r="A9" s="189" t="s">
        <v>192</v>
      </c>
      <c r="B9" s="190">
        <v>45154</v>
      </c>
      <c r="C9" s="78" t="s">
        <v>193</v>
      </c>
    </row>
    <row r="10" spans="1:3" ht="40.5">
      <c r="A10" s="189" t="s">
        <v>194</v>
      </c>
      <c r="B10" s="190">
        <v>45154</v>
      </c>
      <c r="C10" s="79" t="s">
        <v>195</v>
      </c>
    </row>
    <row r="11" spans="1:3" ht="40.5">
      <c r="A11" s="189" t="s">
        <v>196</v>
      </c>
      <c r="B11" s="190">
        <v>45155</v>
      </c>
      <c r="C11" s="79" t="s">
        <v>199</v>
      </c>
    </row>
    <row r="12" spans="1:3" ht="27">
      <c r="A12" s="189" t="s">
        <v>198</v>
      </c>
      <c r="B12" s="190">
        <v>45175</v>
      </c>
      <c r="C12" s="79" t="s">
        <v>200</v>
      </c>
    </row>
    <row r="13" spans="1:3" ht="27">
      <c r="A13" s="189" t="s">
        <v>243</v>
      </c>
      <c r="B13" s="190">
        <v>45191</v>
      </c>
      <c r="C13" s="79" t="s">
        <v>244</v>
      </c>
    </row>
    <row r="14" spans="1:3" ht="27">
      <c r="A14" s="189" t="s">
        <v>245</v>
      </c>
      <c r="B14" s="190">
        <v>45202</v>
      </c>
      <c r="C14" s="79" t="s">
        <v>246</v>
      </c>
    </row>
    <row r="15" spans="1:3">
      <c r="A15" s="189" t="s">
        <v>247</v>
      </c>
      <c r="B15" s="190">
        <v>45327</v>
      </c>
      <c r="C15" s="78" t="s">
        <v>248</v>
      </c>
    </row>
    <row r="16" spans="1:3">
      <c r="A16" s="189"/>
      <c r="B16" s="190"/>
      <c r="C16" s="78"/>
    </row>
    <row r="17" spans="1:3">
      <c r="A17" s="189"/>
      <c r="B17" s="190"/>
      <c r="C17" s="78"/>
    </row>
    <row r="18" spans="1:3">
      <c r="A18" s="189"/>
      <c r="B18" s="190"/>
      <c r="C18" s="78"/>
    </row>
    <row r="19" spans="1:3">
      <c r="A19" s="189"/>
      <c r="B19" s="190"/>
      <c r="C19" s="78"/>
    </row>
    <row r="20" spans="1:3">
      <c r="A20" s="189"/>
      <c r="B20" s="190"/>
      <c r="C20" s="78"/>
    </row>
    <row r="21" spans="1:3">
      <c r="A21" s="189"/>
      <c r="B21" s="190"/>
      <c r="C21" s="78"/>
    </row>
    <row r="22" spans="1:3">
      <c r="A22" s="189"/>
      <c r="B22" s="190"/>
      <c r="C22" s="78"/>
    </row>
  </sheetData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IF(ISBLANK(入力シート!B31), "", 入力シート!B31)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IF(ISBLANK(入力シート!O31), "", 入力シート!O31)</f>
        <v>333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IF(入力シート!C31="", "", MID(入力シート!C31, FIND("住宅", 入力シート!C31)+2, FIND("団地", 入力シート!C31)-FIND("住宅", 入力シート!C31)-2))</f>
        <v/>
      </c>
      <c r="B5" s="159" t="str">
        <f>IFERROR(MID(入力シート!C31,FIND("団地", 入力シート!C31)+2,FIND("号棟", 入力シート!C31)-FIND("団地", 入力シート!C31)-2),"")</f>
        <v/>
      </c>
      <c r="C5" s="159" t="str">
        <f>IFERROR(IF(ISNUMBER(FIND("号棟",入力シート!C31)),MID(入力シート!C31,FIND("号棟",入力シート!C31)+2,FIND("号室",入力シート!C31)-FIND("号棟",入力シート!C31)-2),MID(入力シート!C31,FIND("団地",入力シート!C31)+2,FIND("号室",入力シート!C31)-FIND("団地",入力シート!C31)-2)),"")</f>
        <v/>
      </c>
      <c r="D5" s="636"/>
      <c r="E5" s="636"/>
      <c r="F5" s="636"/>
      <c r="G5" s="160" t="str">
        <f>IF(ISBLANK(入力シート!I31),"",入力シート!I31)</f>
        <v/>
      </c>
      <c r="H5" s="636"/>
      <c r="I5" s="636"/>
      <c r="K5" s="60" t="e">
        <f>IF(入力シート!P31="", "", MID(入力シート!P31, FIND("住宅", 入力シート!P31)+2, FIND("団地", 入力シート!P31)-FIND("住宅", 入力シート!P31)-2))</f>
        <v>#VALUE!</v>
      </c>
      <c r="L5" s="60" t="str">
        <f>IFERROR(MID(入力シート!P31,FIND("団地", 入力シート!P31)+2,FIND("号棟", 入力シート!P31)-FIND("団地", 入力シート!P31)-2),"")</f>
        <v/>
      </c>
      <c r="M5" s="60" t="str">
        <f>IFERROR(IF(ISNUMBER(FIND("号棟",入力シート!P31)),MID(入力シート!P31,FIND("号棟",入力シート!P31)+2,FIND("号室",入力シート!P31)-FIND("号棟",入力シート!P31)-2),MID(入力シート!P31,FIND("団地",入力シート!P31)+2,FIND("号室",入力シート!P31)-FIND("団地",入力シート!P31)-2)),"")</f>
        <v/>
      </c>
      <c r="N5" s="634"/>
      <c r="O5" s="634"/>
      <c r="P5" s="634"/>
      <c r="Q5" s="51">
        <f>IF(ISBLANK(入力シート!V31),"",入力シート!V31)</f>
        <v>-32100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IF(ISBLANK(入力シート!$C$31),"",入力シート!$C$31)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IF(ISBLANK(入力シート!$P$31),"",入力シート!$P$31)</f>
        <v>敷金充当分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IF(ISBLANK(入力シート!$C$31),"",入力シート!$C$31)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IF(ISBLANK(入力シート!$P$31),"",入力シート!$P$31)</f>
        <v>敷金充当分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IF(ISBLANK(入力シート!$C$31),"",入力シート!$C$31)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IF(ISBLANK(入力シート!$P$31),"",入力シート!$P$31)</f>
        <v>敷金充当分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IF(ISBLANK(入力シート!$C$31),"",入力シート!$C$31)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IF(ISBLANK(入力シート!$P$31),"",入力シート!$P$31)</f>
        <v>敷金充当分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IF(ISBLANK(入力シート!$C$31),"",入力シート!$C$31)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IF(ISBLANK(入力シート!$P$31),"",入力シート!$P$31)</f>
        <v>敷金充当分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IF(ISBLANK(入力シート!$C$31),"",入力シート!$C$31)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IF(ISBLANK(入力シート!$P$31),"",入力シート!$P$31)</f>
        <v>敷金充当分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IF(ISBLANK(入力シート!$C$31),"",入力シート!$C$31)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IF(ISBLANK(入力シート!$P$31),"",入力シート!$P$31)</f>
        <v>敷金充当分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IF(ISBLANK(入力シート!$C$31),"",入力シート!$C$31)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IF(ISBLANK(入力シート!$P$31),"",入力シート!$P$31)</f>
        <v>敷金充当分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IF(ISBLANK(入力シート!$C$31),"",入力シート!$C$31)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IF(ISBLANK(入力シート!$P$31),"",入力シート!$P$31)</f>
        <v>敷金充当分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IF(ISBLANK(入力シート!$C$31),"",入力シート!$C$31)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IF(ISBLANK(入力シート!$P$31),"",入力シート!$P$31)</f>
        <v>敷金充当分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IF(ISBLANK(入力シート!B33), "", 入力シート!B33)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IF(ISBLANK(入力シート!O33), "", 入力シート!O33)</f>
        <v>444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IF(入力シート!C33="", "", MID(入力シート!C33, FIND("住宅", 入力シート!C33)+2, FIND("団地", 入力シート!C33)-FIND("住宅", 入力シート!C33)-2))</f>
        <v/>
      </c>
      <c r="B5" s="159" t="str">
        <f>IFERROR(MID(入力シート!C33,FIND("団地", 入力シート!C33)+2,FIND("号棟", 入力シート!C33)-FIND("団地", 入力シート!C33)-2),"")</f>
        <v/>
      </c>
      <c r="C5" s="159" t="str">
        <f>IFERROR(IF(ISNUMBER(FIND("号棟",入力シート!C33)),MID(入力シート!C33,FIND("号棟",入力シート!C33)+2,FIND("号室",入力シート!C33)-FIND("号棟",入力シート!C33)-2),MID(入力シート!C33,FIND("団地",入力シート!C33)+2,FIND("号室",入力シート!C33)-FIND("団地",入力シート!C33)-2)),"")</f>
        <v/>
      </c>
      <c r="D5" s="636"/>
      <c r="E5" s="636"/>
      <c r="F5" s="636"/>
      <c r="G5" s="160" t="str">
        <f>IF(ISBLANK(入力シート!I33),"",入力シート!I33)</f>
        <v/>
      </c>
      <c r="H5" s="636"/>
      <c r="I5" s="636"/>
      <c r="K5" s="60" t="str">
        <f>IF(入力シート!P33="", "", MID(入力シート!P33, FIND("住宅", 入力シート!P33)+2, FIND("団地", 入力シート!P33)-FIND("住宅", 入力シート!P33)-2))</f>
        <v>原木田前</v>
      </c>
      <c r="L5" s="60" t="str">
        <f>IFERROR(MID(入力シート!P33,FIND("団地", 入力シート!P33)+2,FIND("号棟", 入力シート!P33)-FIND("団地", 入力シート!P33)-2),"")</f>
        <v/>
      </c>
      <c r="M5" s="60" t="str">
        <f>IFERROR(IF(ISNUMBER(FIND("号棟",入力シート!P33)),MID(入力シート!P33,FIND("号棟",入力シート!P33)+2,FIND("号室",入力シート!P33)-FIND("号棟",入力シート!P33)-2),MID(入力シート!P33,FIND("団地",入力シート!P33)+2,FIND("号室",入力シート!P33)-FIND("団地",入力シート!P33)-2)),"")</f>
        <v>1306</v>
      </c>
      <c r="N5" s="634"/>
      <c r="O5" s="634"/>
      <c r="P5" s="634"/>
      <c r="Q5" s="51">
        <f>IF(ISBLANK(入力シート!V33),"",入力シート!V33)</f>
        <v>30000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IF(ISBLANK(入力シート!$C$33),"",入力シート!$C$33)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IF(ISBLANK(入力シート!$P$33),"",入力シート!$P$33)</f>
        <v>市営住宅原木田前団地1306号室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IF(ISBLANK(入力シート!$C$33),"",入力シート!$C$33)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IF(ISBLANK(入力シート!P33),"",入力シート!P33)</f>
        <v>市営住宅原木田前団地1306号室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IF(ISBLANK(入力シート!$C$33),"",入力シート!$C$33)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IF(ISBLANK(入力シート!$P$33),"",入力シート!$P$33)</f>
        <v>市営住宅原木田前団地1306号室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IF(ISBLANK(入力シート!$C$33),"",入力シート!$C$33)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IF(ISBLANK(入力シート!$P$33),"",入力シート!$P$33)</f>
        <v>市営住宅原木田前団地1306号室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67" t="s">
        <v>104</v>
      </c>
      <c r="Q76" s="668"/>
      <c r="R76" s="669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IF(ISBLANK(入力シート!$C$33),"",入力シート!$C$33)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IF(ISBLANK(入力シート!$P$33),"",入力シート!$P$33)</f>
        <v>市営住宅原木田前団地1306号室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IF(ISBLANK(入力シート!$C$33),"",入力シート!$C$33)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IF(ISBLANK(入力シート!$P$33),"",入力シート!$P$33)</f>
        <v>市営住宅原木田前団地1306号室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67" t="s">
        <v>104</v>
      </c>
      <c r="Q86" s="668"/>
      <c r="R86" s="669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IF(ISBLANK(入力シート!$C$33),"",入力シート!$C$33)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IF(ISBLANK(入力シート!$P$33),"",入力シート!$P$33)</f>
        <v>市営住宅原木田前団地1306号室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IF(ISBLANK(入力シート!$C$33),"",入力シート!$C$33)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IF(ISBLANK(入力シート!$P$33),"",入力シート!$P$33)</f>
        <v>市営住宅原木田前団地1306号室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67" t="s">
        <v>104</v>
      </c>
      <c r="Q96" s="668"/>
      <c r="R96" s="669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IF(ISBLANK(入力シート!$C$33),"",入力シート!$C$33)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IF(ISBLANK(入力シート!$P$33),"",入力シート!$P$33)</f>
        <v>市営住宅原木田前団地1306号室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IF(ISBLANK(入力シート!$C$33),"",入力シート!$C$33)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IF(ISBLANK(入力シート!$P$33),"",入力シート!$P$33)</f>
        <v>市営住宅原木田前団地1306号室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IF(ISBLANK(入力シート!B35), "", 入力シート!B35)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IF(ISBLANK(入力シート!O35), "", 入力シート!O35)</f>
        <v>555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IF(入力シート!C35="", "", MID(入力シート!C35, FIND("住宅", 入力シート!C35)+2, FIND("団地", 入力シート!C35)-FIND("住宅", 入力シート!C35)-2))</f>
        <v/>
      </c>
      <c r="B5" s="159" t="str">
        <f>IFERROR(MID(入力シート!C35,FIND("団地", 入力シート!C35)+2,FIND("号棟", 入力シート!C35)-FIND("団地", 入力シート!C35)-2),"")</f>
        <v/>
      </c>
      <c r="C5" s="159" t="str">
        <f>IFERROR(IF(ISNUMBER(FIND("号棟",入力シート!C35)),MID(入力シート!C35,FIND("号棟",入力シート!C35)+2,FIND("号室",入力シート!C35)-FIND("号棟",入力シート!C35)-2),MID(入力シート!C35,FIND("団地",入力シート!C35)+2,FIND("号室",入力シート!C35)-FIND("団地",入力シート!C35)-2)),"")</f>
        <v/>
      </c>
      <c r="D5" s="636"/>
      <c r="E5" s="636"/>
      <c r="F5" s="636"/>
      <c r="G5" s="160" t="str">
        <f>IF(ISBLANK(入力シート!I35),"",入力シート!I35)</f>
        <v/>
      </c>
      <c r="H5" s="636"/>
      <c r="I5" s="636"/>
      <c r="K5" s="60" t="str">
        <f>IF(入力シート!P35="", "", MID(入力シート!P35, FIND("住宅", 入力シート!P35)+2, FIND("団地", 入力シート!P35)-FIND("住宅", 入力シート!P35)-2))</f>
        <v>御代</v>
      </c>
      <c r="L5" s="60" t="str">
        <f>IFERROR(MID(入力シート!P35,FIND("団地", 入力シート!P35)+2,FIND("号棟", 入力シート!P35)-FIND("団地", 入力シート!P35)-2),"")</f>
        <v>10</v>
      </c>
      <c r="M5" s="60" t="str">
        <f>IFERROR(IF(ISNUMBER(FIND("号棟",入力シート!P35)),MID(入力シート!P35,FIND("号棟",入力シート!P35)+2,FIND("号室",入力シート!P35)-FIND("号棟",入力シート!P35)-2),MID(入力シート!P35,FIND("団地",入力シート!P35)+2,FIND("号室",入力シート!P35)-FIND("団地",入力シート!P35)-2)),"")</f>
        <v>16</v>
      </c>
      <c r="N5" s="634"/>
      <c r="O5" s="634"/>
      <c r="P5" s="634"/>
      <c r="Q5" s="51">
        <f>IF(ISBLANK(入力シート!V35),"",入力シート!V35)</f>
        <v>152309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IF(ISBLANK(入力シート!$C$35),"",入力シート!$C$35)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IF(ISBLANK(入力シート!P35),"",入力シート!P35)</f>
        <v>市営住宅御代団地10号棟16号室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IF(ISBLANK(入力シート!$C$35),"",入力シート!$C$35)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IF(ISBLANK(入力シート!$P$35),"",入力シート!$P$35)</f>
        <v>市営住宅御代団地10号棟16号室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IF(ISBLANK(入力シート!$C$35),"",入力シート!$C$35)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IF(ISBLANK(入力シート!$P$35),"",入力シート!$P$35)</f>
        <v>市営住宅御代団地10号棟16号室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IF(ISBLANK(入力シート!$C$35),"",入力シート!$C$35)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IF(ISBLANK(入力シート!$P$35),"",入力シート!$P$35)</f>
        <v>市営住宅御代団地10号棟16号室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IF(ISBLANK(入力シート!$C$35),"",入力シート!$C$35)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IF(ISBLANK(入力シート!$P$35),"",入力シート!$P$35)</f>
        <v>市営住宅御代団地10号棟16号室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IF(ISBLANK(入力シート!$C$35),"",入力シート!$C$35)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IF(ISBLANK(入力シート!$P$35),"",入力シート!$P$35)</f>
        <v>市営住宅御代団地10号棟16号室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IF(ISBLANK(入力シート!$C$35),"",入力シート!$C$35)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IF(ISBLANK(入力シート!$P$35),"",入力シート!$P$35)</f>
        <v>市営住宅御代団地10号棟16号室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IF(ISBLANK(入力シート!$C$35),"",入力シート!$C$35)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IF(ISBLANK(入力シート!$P$35),"",入力シート!$P$35)</f>
        <v>市営住宅御代団地10号棟16号室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IF(ISBLANK(入力シート!$C$35),"",入力シート!$C$35)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IF(ISBLANK(入力シート!$P$35),"",入力シート!$P$35)</f>
        <v>市営住宅御代団地10号棟16号室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IF(ISBLANK(入力シート!$C$35),"",入力シート!$C$35)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IF(ISBLANK(入力シート!$P$35),"",入力シート!$P$35)</f>
        <v>市営住宅御代団地10号棟16号室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0000"/>
  </sheetPr>
  <dimension ref="A1:S101"/>
  <sheetViews>
    <sheetView view="pageBreakPreview" zoomScale="80" zoomScaleNormal="70" zoomScaleSheetLayoutView="80" workbookViewId="0">
      <selection activeCell="A2" sqref="A2:I2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IF(ISBLANK(入力シート!B37), "", 入力シート!B37)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IF(ISBLANK(入力シート!O37), "", 入力シート!O37)</f>
        <v>666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IF(入力シート!C37="", "", MID(入力シート!C37, FIND("住宅", 入力シート!C37)+2, FIND("団地", 入力シート!C37)-FIND("住宅", 入力シート!C37)-2))</f>
        <v/>
      </c>
      <c r="B5" s="159" t="str">
        <f>IFERROR(MID(入力シート!C37,FIND("団地", 入力シート!C37)+2,FIND("号棟", 入力シート!C37)-FIND("団地", 入力シート!C37)-2),"")</f>
        <v/>
      </c>
      <c r="C5" s="159" t="str">
        <f>IFERROR(IF(ISNUMBER(FIND("号棟",入力シート!C37)),MID(入力シート!C37,FIND("号棟",入力シート!C37)+2,FIND("号室",入力シート!C37)-FIND("号棟",入力シート!C37)-2),MID(入力シート!C37,FIND("団地",入力シート!C37)+2,FIND("号室",入力シート!C37)-FIND("団地",入力シート!C37)-2)),"")</f>
        <v/>
      </c>
      <c r="D5" s="636"/>
      <c r="E5" s="636"/>
      <c r="F5" s="636"/>
      <c r="G5" s="160" t="str">
        <f>IF(ISBLANK(入力シート!I37),"",入力シート!I37)</f>
        <v/>
      </c>
      <c r="H5" s="636"/>
      <c r="I5" s="636"/>
      <c r="K5" s="60" t="str">
        <f>IF(入力シート!P37="", "", MID(入力シート!P37, FIND("住宅", 入力シート!P37)+2, FIND("団地", 入力シート!P37)-FIND("住宅", 入力シート!P37)-2))</f>
        <v>八仙</v>
      </c>
      <c r="L5" s="60" t="str">
        <f>IFERROR(MID(入力シート!P37,FIND("団地", 入力シート!P37)+2,FIND("号棟", 入力シート!P37)-FIND("団地", 入力シート!P37)-2),"")</f>
        <v>13</v>
      </c>
      <c r="M5" s="60" t="str">
        <f>IFERROR(IF(ISNUMBER(FIND("号棟",入力シート!P37)),MID(入力シート!P37,FIND("号棟",入力シート!P37)+2,FIND("号室",入力シート!P37)-FIND("号棟",入力シート!P37)-2),MID(入力シート!P37,FIND("団地",入力シート!P37)+2,FIND("号室",入力シート!P37)-FIND("団地",入力シート!P37)-2)),"")</f>
        <v/>
      </c>
      <c r="N5" s="634"/>
      <c r="O5" s="634"/>
      <c r="P5" s="634"/>
      <c r="Q5" s="51">
        <f>IF(ISBLANK(入力シート!V37),"",入力シート!V37)</f>
        <v>20459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IF(ISBLANK(入力シート!$C$37),"",入力シート!$C$37)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IF(ISBLANK(入力シート!P37),"",入力シート!P37)</f>
        <v>市営住宅八仙団地13号棟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67" t="s">
        <v>103</v>
      </c>
      <c r="O60" s="669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IF(ISBLANK(入力シート!$C$37),"",入力シート!$C$37)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IF(ISBLANK(入力シート!$P$37),"",入力シート!$P$37)</f>
        <v>市営住宅八仙団地13号棟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IF(ISBLANK(入力シート!$C$37),"",入力シート!$C$37)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IF(ISBLANK(入力シート!$P$37),"",入力シート!$P$37)</f>
        <v>市営住宅八仙団地13号棟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IF(ISBLANK(入力シート!$C$37),"",入力シート!$C$37)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IF(ISBLANK(入力シート!$P$37),"",入力シート!$P$37)</f>
        <v>市営住宅八仙団地13号棟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IF(ISBLANK(入力シート!$C$37),"",入力シート!$C$37)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IF(ISBLANK(入力シート!$P$37),"",入力シート!$P$37)</f>
        <v>市営住宅八仙団地13号棟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IF(ISBLANK(入力シート!$C$37),"",入力シート!$C$37)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IF(ISBLANK(入力シート!$P$37),"",入力シート!$P$37)</f>
        <v>市営住宅八仙団地13号棟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IF(ISBLANK(入力シート!$C$37),"",入力シート!$C$37)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IF(ISBLANK(入力シート!$P$37),"",入力シート!$P$37)</f>
        <v>市営住宅八仙団地13号棟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IF(ISBLANK(入力シート!$C$37),"",入力シート!$C$37)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IF(ISBLANK(入力シート!$P$37),"",入力シート!$P$37)</f>
        <v>市営住宅八仙団地13号棟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IF(ISBLANK(入力シート!$C$37),"",入力シート!$C$37)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IF(ISBLANK(入力シート!$P$37),"",入力シート!$P$37)</f>
        <v>市営住宅八仙団地13号棟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IF(ISBLANK(入力シート!$C$37),"",入力シート!$C$37)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IF(ISBLANK(入力シート!$P$37),"",入力シート!$P$37)</f>
        <v>市営住宅八仙団地13号棟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9:I69"/>
    <mergeCell ref="K69:S69"/>
    <mergeCell ref="N66:O66"/>
    <mergeCell ref="P66:R66"/>
    <mergeCell ref="B70:C70"/>
    <mergeCell ref="D70:E70"/>
    <mergeCell ref="F70:H70"/>
    <mergeCell ref="L70:M70"/>
    <mergeCell ref="B66:C66"/>
    <mergeCell ref="D66:E66"/>
    <mergeCell ref="F66:H66"/>
    <mergeCell ref="L66:M66"/>
    <mergeCell ref="A64:H64"/>
    <mergeCell ref="K64:R64"/>
    <mergeCell ref="A65:I65"/>
    <mergeCell ref="K65:S65"/>
    <mergeCell ref="A66:A67"/>
    <mergeCell ref="K66:K67"/>
    <mergeCell ref="B67:C67"/>
    <mergeCell ref="D67:E67"/>
    <mergeCell ref="F67:H67"/>
    <mergeCell ref="L67:M67"/>
    <mergeCell ref="N67:O67"/>
    <mergeCell ref="P67:R67"/>
    <mergeCell ref="L71:M71"/>
    <mergeCell ref="N71:O71"/>
    <mergeCell ref="P71:R71"/>
    <mergeCell ref="A74:H74"/>
    <mergeCell ref="K74:R74"/>
    <mergeCell ref="A70:A71"/>
    <mergeCell ref="K70:K71"/>
    <mergeCell ref="B71:C71"/>
    <mergeCell ref="D71:E71"/>
    <mergeCell ref="F71:H71"/>
    <mergeCell ref="N70:O70"/>
    <mergeCell ref="P70:R70"/>
    <mergeCell ref="A75:I75"/>
    <mergeCell ref="K75:S75"/>
    <mergeCell ref="A76:A77"/>
    <mergeCell ref="B76:C76"/>
    <mergeCell ref="D76:E76"/>
    <mergeCell ref="F76:H76"/>
    <mergeCell ref="K76:K77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S101"/>
  <sheetViews>
    <sheetView view="pageBreakPreview" zoomScale="80" zoomScaleNormal="70" zoomScaleSheetLayoutView="80" workbookViewId="0">
      <selection activeCell="A2" sqref="A2:I2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IF(ISBLANK(入力シート!B39), "", 入力シート!B39)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IF(ISBLANK(入力シート!O39), "", 入力シート!O39)</f>
        <v>777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IF(入力シート!C39="", "", MID(入力シート!C39, FIND("住宅", 入力シート!C39)+2, FIND("団地", 入力シート!C39)-FIND("住宅", 入力シート!C39)-2))</f>
        <v/>
      </c>
      <c r="B5" s="159" t="str">
        <f>IFERROR(MID(入力シート!C39,FIND("団地", 入力シート!C39)+2,FIND("号棟", 入力シート!C39)-FIND("団地", 入力シート!C39)-2),"")</f>
        <v/>
      </c>
      <c r="C5" s="159" t="str">
        <f>IFERROR(IF(ISNUMBER(FIND("号棟",入力シート!C39)),MID(入力シート!C39,FIND("号棟",入力シート!C39)+2,FIND("号室",入力シート!C39)-FIND("号棟",入力シート!C39)-2),MID(入力シート!C39,FIND("団地",入力シート!C39)+2,FIND("号室",入力シート!C39)-FIND("団地",入力シート!C39)-2)),"")</f>
        <v/>
      </c>
      <c r="D5" s="636"/>
      <c r="E5" s="636"/>
      <c r="F5" s="636"/>
      <c r="G5" s="160" t="str">
        <f>IF(ISBLANK(入力シート!I39),"",入力シート!I39)</f>
        <v/>
      </c>
      <c r="H5" s="636"/>
      <c r="I5" s="636"/>
      <c r="K5" s="60" t="str">
        <f>IF(入力シート!P39="", "", MID(入力シート!P39, FIND("住宅", 入力シート!P39)+2, FIND("団地", 入力シート!P39)-FIND("住宅", 入力シート!P39)-2))</f>
        <v>薄磯</v>
      </c>
      <c r="L5" s="60" t="str">
        <f>IFERROR(MID(入力シート!P39,FIND("団地", 入力シート!P39)+2,FIND("号棟", 入力シート!P39)-FIND("団地", 入力シート!P39)-2),"")</f>
        <v>1</v>
      </c>
      <c r="M5" s="60" t="str">
        <f>IFERROR(IF(ISNUMBER(FIND("号棟",入力シート!P39)),MID(入力シート!P39,FIND("号棟",入力シート!P39)+2,FIND("号室",入力シート!P39)-FIND("号棟",入力シート!P39)-2),MID(入力シート!P39,FIND("団地",入力シート!P39)+2,FIND("号室",入力シート!P39)-FIND("団地",入力シート!P39)-2)),"")</f>
        <v/>
      </c>
      <c r="N5" s="634"/>
      <c r="O5" s="634"/>
      <c r="P5" s="634"/>
      <c r="Q5" s="51">
        <f>IF(ISBLANK(入力シート!V39),"",入力シート!V39)</f>
        <v>319652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IF(ISBLANK(入力シート!$C$39),"",入力シート!$C$39)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IF(ISBLANK(入力シート!P39),"",入力シート!P39)</f>
        <v>市営住宅薄磯団地1号棟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IF(ISBLANK(入力シート!$C$39),"",入力シート!$C$39)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IF(ISBLANK(入力シート!P39),"",入力シート!P39)</f>
        <v>市営住宅薄磯団地1号棟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IF(ISBLANK(入力シート!$C$39),"",入力シート!$C$39)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IF(ISBLANK(入力シート!P49),"",入力シート!P49)</f>
        <v>：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IF(ISBLANK(入力シート!$C$39),"",入力シート!$C$39)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IF(ISBLANK(入力シート!P49),"",入力シート!P49)</f>
        <v>：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IF(ISBLANK(入力シート!$C$39),"",入力シート!$C$39)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IF(ISBLANK(入力シート!P59),"",入力シート!P59)</f>
        <v/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IF(ISBLANK(入力シート!$C$39),"",入力シート!$C$39)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IF(ISBLANK(入力シート!P59),"",入力シート!P59)</f>
        <v/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IF(ISBLANK(入力シート!$C$39),"",入力シート!$C$39)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IF(ISBLANK(入力シート!P69),"",入力シート!P69)</f>
        <v/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IF(ISBLANK(入力シート!$C$39),"",入力シート!$C$39)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IF(ISBLANK(入力シート!P69),"",入力シート!P69)</f>
        <v/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IF(ISBLANK(入力シート!$C$39),"",入力シート!$C$39)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IF(ISBLANK(入力シート!P79),"",入力シート!P79)</f>
        <v/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IF(ISBLANK(入力シート!$C$39),"",入力シート!$C$39)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IF(ISBLANK(入力シート!P79),"",入力シート!P79)</f>
        <v/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IF(ISBLANK(入力シート!B41), "", 入力シート!B41)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IF(ISBLANK(入力シート!O41), "", 入力シート!O41)</f>
        <v>888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IF(入力シート!C41="", "", MID(入力シート!C41, FIND("住宅", 入力シート!C41)+2, FIND("団地", 入力シート!C41)-FIND("住宅", 入力シート!C41)-2))</f>
        <v/>
      </c>
      <c r="B5" s="159" t="str">
        <f>IFERROR(MID(入力シート!C41,FIND("団地", 入力シート!C41)+2,FIND("号棟", 入力シート!C41)-FIND("団地", 入力シート!C41)-2),"")</f>
        <v/>
      </c>
      <c r="C5" s="159" t="str">
        <f>IFERROR(IF(ISNUMBER(FIND("号棟",入力シート!C41)),MID(入力シート!C41,FIND("号棟",入力シート!C41)+2,FIND("号室",入力シート!C41)-FIND("号棟",入力シート!C41)-2),MID(入力シート!C41,FIND("団地",入力シート!C41)+2,FIND("号室",入力シート!C41)-FIND("団地",入力シート!C41)-2)),"")</f>
        <v/>
      </c>
      <c r="D5" s="636"/>
      <c r="E5" s="636"/>
      <c r="F5" s="636"/>
      <c r="G5" s="160" t="str">
        <f>IF(ISBLANK(入力シート!I41),"",入力シート!I41)</f>
        <v/>
      </c>
      <c r="H5" s="636"/>
      <c r="I5" s="636"/>
      <c r="K5" s="60" t="str">
        <f>IF(入力シート!P41="", "", MID(入力シート!P41, FIND("住宅", 入力シート!P41)+2, FIND("団地", 入力シート!P41)-FIND("住宅", 入力シート!P41)-2))</f>
        <v>永崎</v>
      </c>
      <c r="L5" s="60" t="str">
        <f>IFERROR(MID(入力シート!P41,FIND("団地", 入力シート!P41)+2,FIND("号棟", 入力シート!P41)-FIND("団地", 入力シート!P41)-2),"")</f>
        <v/>
      </c>
      <c r="M5" s="60" t="str">
        <f>IFERROR(IF(ISNUMBER(FIND("号棟",入力シート!P41)),MID(入力シート!P41,FIND("号棟",入力シート!P41)+2,FIND("号室",入力シート!P41)-FIND("号棟",入力シート!P41)-2),MID(入力シート!P41,FIND("団地",入力シート!P41)+2,FIND("号室",入力シート!P41)-FIND("団地",入力シート!P41)-2)),"")</f>
        <v/>
      </c>
      <c r="N5" s="634"/>
      <c r="O5" s="634"/>
      <c r="P5" s="634"/>
      <c r="Q5" s="51">
        <f>IF(ISBLANK(入力シート!V41),"",入力シート!V41)</f>
        <v>178000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IF(ISBLANK(入力シート!$C$41),"",入力シート!$C$41)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IF(ISBLANK(入力シート!P41),"",入力シート!P41)</f>
        <v>市営住宅永崎団地集会所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IF(ISBLANK(入力シート!$C$41),"",入力シート!$C$41)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IF(ISBLANK(入力シート!$P$41),"",入力シート!$P$41)</f>
        <v>市営住宅永崎団地集会所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IF(ISBLANK(入力シート!$C$41),"",入力シート!$C$41)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IF(ISBLANK(入力シート!$P$41),"",入力シート!$P$41)</f>
        <v>市営住宅永崎団地集会所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IF(ISBLANK(入力シート!$C$41),"",入力シート!$C$41)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IF(ISBLANK(入力シート!$P$41),"",入力シート!$P$41)</f>
        <v>市営住宅永崎団地集会所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IF(ISBLANK(入力シート!$C$41),"",入力シート!$C$41)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IF(ISBLANK(入力シート!$P$41),"",入力シート!$P$41)</f>
        <v>市営住宅永崎団地集会所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IF(ISBLANK(入力シート!$C$41),"",入力シート!$C$41)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IF(ISBLANK(入力シート!$P$41),"",入力シート!$P$41)</f>
        <v>市営住宅永崎団地集会所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IF(ISBLANK(入力シート!$C$41),"",入力シート!$C$41)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IF(ISBLANK(入力シート!$P$41),"",入力シート!$P$41)</f>
        <v>市営住宅永崎団地集会所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IF(ISBLANK(入力シート!$C$41),"",入力シート!$C$41)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IF(ISBLANK(入力シート!$P$41),"",入力シート!$P$41)</f>
        <v>市営住宅永崎団地集会所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IF(ISBLANK(入力シート!$C$41),"",入力シート!$C$41)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IF(ISBLANK(入力シート!$P$41),"",入力シート!$P$41)</f>
        <v>市営住宅永崎団地集会所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IF(ISBLANK(入力シート!$C$41),"",入力シート!$C$41)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IF(ISBLANK(入力シート!$P$41),"",入力シート!$P$41)</f>
        <v>市営住宅永崎団地集会所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7" orientation="portrait" r:id="rId1"/>
  <rowBreaks count="3" manualBreakCount="3">
    <brk id="52" max="8" man="1"/>
    <brk id="62" max="8" man="1"/>
    <brk id="72" max="8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IF(ISBLANK(入力シート!B43), "", 入力シート!B43)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IF(ISBLANK(入力シート!O43), "", 入力シート!O43)</f>
        <v>999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IF(入力シート!C43="", "", MID(入力シート!C43, FIND("住宅", 入力シート!C43)+2, FIND("団地", 入力シート!C43)-FIND("住宅", 入力シート!C43)-2))</f>
        <v/>
      </c>
      <c r="B5" s="159" t="str">
        <f>IFERROR(MID(入力シート!C43,FIND("団地", 入力シート!C43)+2,FIND("号棟", 入力シート!C43)-FIND("団地", 入力シート!C43)-2),"")</f>
        <v/>
      </c>
      <c r="C5" s="159" t="str">
        <f>IFERROR(IF(ISNUMBER(FIND("号棟",入力シート!C43)),MID(入力シート!C43,FIND("号棟",入力シート!C43)+2,FIND("号室",入力シート!C43)-FIND("号棟",入力シート!C43)-2),MID(入力シート!C43,FIND("団地",入力シート!C43)+2,FIND("号室",入力シート!C43)-FIND("団地",入力シート!C43)-2)),"")</f>
        <v/>
      </c>
      <c r="D5" s="636"/>
      <c r="E5" s="636"/>
      <c r="F5" s="636"/>
      <c r="G5" s="160" t="str">
        <f>IF(ISBLANK(入力シート!I43),"",入力シート!I43)</f>
        <v/>
      </c>
      <c r="H5" s="636"/>
      <c r="I5" s="636"/>
      <c r="K5" s="60" t="str">
        <f>IF(入力シート!P43="", "", MID(入力シート!P43, FIND("住宅", 入力シート!P43)+2, FIND("団地", 入力シート!P43)-FIND("住宅", 入力シート!P43)-2))</f>
        <v>豊間</v>
      </c>
      <c r="L5" s="60" t="str">
        <f>IFERROR(MID(入力シート!P43,FIND("団地", 入力シート!P43)+2,FIND("号棟", 入力シート!P43)-FIND("団地", 入力シート!P43)-2),"")</f>
        <v>3</v>
      </c>
      <c r="M5" s="60" t="str">
        <f>IFERROR(IF(ISNUMBER(FIND("号棟",入力シート!P43)),MID(入力シート!P43,FIND("号棟",入力シート!P43)+2,FIND("号室",入力シート!P43)-FIND("号棟",入力シート!P43)-2),MID(入力シート!P43,FIND("団地",入力シート!P43)+2,FIND("号室",入力シート!P43)-FIND("団地",入力シート!P43)-2)),"")</f>
        <v>109</v>
      </c>
      <c r="N5" s="634"/>
      <c r="O5" s="634"/>
      <c r="P5" s="634"/>
      <c r="Q5" s="51">
        <f>IF(ISBLANK(入力シート!V43),"",入力シート!V43)</f>
        <v>499999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IF(ISBLANK(入力シート!$C$43),"",入力シート!$C$43)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IF(ISBLANK(入力シート!$P$43),"",入力シート!$P$43)</f>
        <v>市営住宅豊間団地3号棟109号室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IF(ISBLANK(入力シート!$C$43),"",入力シート!$C$43)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IF(ISBLANK(入力シート!P43),"",入力シート!P43)</f>
        <v>市営住宅豊間団地3号棟109号室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IF(ISBLANK(入力シート!$C$43),"",入力シート!$C$43)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IF(ISBLANK(入力シート!$P$43),"",入力シート!$P$43)</f>
        <v>市営住宅豊間団地3号棟109号室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IF(ISBLANK(入力シート!$C$43),"",入力シート!$C$43)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IF(ISBLANK(入力シート!$P$43),"",入力シート!$P$43)</f>
        <v>市営住宅豊間団地3号棟109号室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IF(ISBLANK(入力シート!$C$43),"",入力シート!$C$43)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IF(ISBLANK(入力シート!$P$43),"",入力シート!$P$43)</f>
        <v>市営住宅豊間団地3号棟109号室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IF(ISBLANK(入力シート!$C$43),"",入力シート!$C$43)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IF(ISBLANK(入力シート!$P$43),"",入力シート!$P$43)</f>
        <v>市営住宅豊間団地3号棟109号室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IF(ISBLANK(入力シート!$C$43),"",入力シート!$C$43)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IF(ISBLANK(入力シート!$P$43),"",入力シート!$P$43)</f>
        <v>市営住宅豊間団地3号棟109号室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IF(ISBLANK(入力シート!$C$43),"",入力シート!$C$43)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IF(ISBLANK(入力シート!$P$43),"",入力シート!$P$43)</f>
        <v>市営住宅豊間団地3号棟109号室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IF(ISBLANK(入力シート!$C$43),"",入力シート!$C$43)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IF(ISBLANK(入力シート!$P$43),"",入力シート!$P$43)</f>
        <v>市営住宅豊間団地3号棟109号室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IF(ISBLANK(入力シート!$C$43),"",入力シート!$C$43)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IF(ISBLANK(入力シート!$P$43),"",入力シート!$P$43)</f>
        <v>市営住宅豊間団地3号棟109号室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2" manualBreakCount="2">
    <brk id="52" max="8" man="1"/>
    <brk id="6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K49"/>
  <sheetViews>
    <sheetView view="pageBreakPreview" zoomScaleNormal="100" zoomScaleSheetLayoutView="100" workbookViewId="0">
      <selection activeCell="C27" sqref="C27:G27"/>
    </sheetView>
  </sheetViews>
  <sheetFormatPr defaultColWidth="1.25" defaultRowHeight="15" customHeight="1"/>
  <cols>
    <col min="1" max="49" width="1.25" style="1" customWidth="1"/>
    <col min="50" max="51" width="1.125" style="1" customWidth="1"/>
    <col min="52" max="70" width="1.25" style="1"/>
    <col min="71" max="71" width="1.25" style="1" customWidth="1"/>
    <col min="72" max="72" width="1.25" style="1"/>
    <col min="73" max="121" width="1.25" style="1" customWidth="1"/>
    <col min="122" max="123" width="1.125" style="1" customWidth="1"/>
    <col min="124" max="16384" width="1.25" style="1"/>
  </cols>
  <sheetData>
    <row r="1" spans="1:141" ht="15" customHeight="1">
      <c r="A1" s="83"/>
      <c r="B1" s="83"/>
      <c r="C1" s="83"/>
      <c r="D1" s="83"/>
      <c r="E1" s="83"/>
      <c r="F1" s="83"/>
      <c r="G1" s="84"/>
      <c r="H1" s="84"/>
      <c r="I1" s="84"/>
      <c r="J1" s="84"/>
      <c r="K1" s="84"/>
      <c r="L1" s="84"/>
      <c r="M1" s="84"/>
      <c r="N1" s="84"/>
      <c r="O1" s="84"/>
      <c r="P1" s="298" t="s">
        <v>17</v>
      </c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299" t="s">
        <v>22</v>
      </c>
      <c r="BO1" s="299"/>
      <c r="BP1" s="299"/>
      <c r="BQ1" s="299"/>
      <c r="BT1" s="83"/>
      <c r="BU1" s="300" t="s">
        <v>202</v>
      </c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84"/>
      <c r="CI1" s="298" t="s">
        <v>17</v>
      </c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299" t="s">
        <v>22</v>
      </c>
      <c r="EH1" s="299"/>
      <c r="EI1" s="299"/>
      <c r="EJ1" s="299"/>
    </row>
    <row r="2" spans="1:141" ht="15" customHeight="1">
      <c r="A2" s="83"/>
      <c r="B2" s="83"/>
      <c r="C2" s="83"/>
      <c r="D2" s="83"/>
      <c r="E2" s="85"/>
      <c r="F2" s="84"/>
      <c r="G2" s="84"/>
      <c r="H2" s="84"/>
      <c r="I2" s="84"/>
      <c r="J2" s="84"/>
      <c r="K2" s="84"/>
      <c r="L2" s="84"/>
      <c r="M2" s="84"/>
      <c r="N2" s="84"/>
      <c r="O2" s="84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299"/>
      <c r="BO2" s="299"/>
      <c r="BP2" s="299"/>
      <c r="BQ2" s="299"/>
      <c r="BT2" s="83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84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299"/>
      <c r="EH2" s="299"/>
      <c r="EI2" s="299"/>
      <c r="EJ2" s="299"/>
    </row>
    <row r="3" spans="1:141" ht="15" customHeight="1">
      <c r="A3" s="83"/>
      <c r="B3" s="83"/>
      <c r="C3" s="83"/>
      <c r="D3" s="83"/>
      <c r="E3" s="85"/>
      <c r="F3" s="84"/>
      <c r="G3" s="84"/>
      <c r="H3" s="84"/>
      <c r="I3" s="84"/>
      <c r="J3" s="84"/>
      <c r="K3" s="84"/>
      <c r="L3" s="84"/>
      <c r="M3" s="84"/>
      <c r="N3" s="84"/>
      <c r="O3" s="84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84"/>
      <c r="BD3" s="84"/>
      <c r="BE3" s="84"/>
      <c r="BF3" s="84"/>
      <c r="BG3" s="84"/>
      <c r="BH3" s="84"/>
      <c r="BI3" s="84"/>
      <c r="BJ3" s="86"/>
      <c r="BK3" s="86"/>
      <c r="BL3" s="86"/>
      <c r="BM3" s="86"/>
      <c r="BN3" s="86"/>
      <c r="BO3" s="86"/>
      <c r="BP3" s="86"/>
      <c r="BQ3" s="86"/>
      <c r="BT3" s="83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84"/>
      <c r="CI3" s="298"/>
      <c r="CJ3" s="298"/>
      <c r="CK3" s="298"/>
      <c r="CL3" s="298"/>
      <c r="CM3" s="298"/>
      <c r="CN3" s="298"/>
      <c r="CO3" s="298"/>
      <c r="CP3" s="298"/>
      <c r="CQ3" s="298"/>
      <c r="CR3" s="298"/>
      <c r="CS3" s="298"/>
      <c r="CT3" s="298"/>
      <c r="CU3" s="298"/>
      <c r="CV3" s="298"/>
      <c r="CW3" s="298"/>
      <c r="CX3" s="298"/>
      <c r="CY3" s="298"/>
      <c r="CZ3" s="298"/>
      <c r="DA3" s="298"/>
      <c r="DB3" s="298"/>
      <c r="DC3" s="298"/>
      <c r="DD3" s="298"/>
      <c r="DE3" s="298"/>
      <c r="DF3" s="298"/>
      <c r="DG3" s="298"/>
      <c r="DH3" s="298"/>
      <c r="DI3" s="298"/>
      <c r="DJ3" s="298"/>
      <c r="DK3" s="298"/>
      <c r="DL3" s="298"/>
      <c r="DM3" s="298"/>
      <c r="DN3" s="298"/>
      <c r="DO3" s="298"/>
      <c r="DP3" s="298"/>
      <c r="DQ3" s="298"/>
      <c r="DR3" s="298"/>
      <c r="DS3" s="298"/>
      <c r="DT3" s="298"/>
      <c r="DU3" s="298"/>
      <c r="DV3" s="84"/>
      <c r="DW3" s="84"/>
      <c r="DX3" s="84"/>
      <c r="DY3" s="84"/>
      <c r="DZ3" s="84"/>
      <c r="EA3" s="84"/>
      <c r="EB3" s="84"/>
      <c r="EC3" s="86"/>
      <c r="ED3" s="86"/>
      <c r="EE3" s="86"/>
      <c r="EF3" s="86"/>
      <c r="EG3" s="86"/>
      <c r="EH3" s="86"/>
      <c r="EI3" s="86"/>
      <c r="EJ3" s="86"/>
    </row>
    <row r="4" spans="1:141" ht="15" customHeight="1">
      <c r="A4" s="83"/>
      <c r="B4" s="83"/>
      <c r="C4" s="83"/>
      <c r="D4" s="83"/>
      <c r="E4" s="85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7"/>
      <c r="BK4" s="87"/>
      <c r="BL4" s="87"/>
      <c r="BM4" s="87"/>
      <c r="BN4" s="87"/>
      <c r="BO4" s="87"/>
      <c r="BP4" s="87"/>
      <c r="BQ4" s="87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0"/>
      <c r="EI4" s="10"/>
      <c r="EJ4" s="10"/>
      <c r="EK4" s="10"/>
    </row>
    <row r="5" spans="1:141" ht="15" customHeight="1">
      <c r="A5" s="83"/>
      <c r="B5" s="221" t="s">
        <v>23</v>
      </c>
      <c r="C5" s="221"/>
      <c r="D5" s="221"/>
      <c r="E5" s="221"/>
      <c r="F5" s="230"/>
      <c r="G5" s="230"/>
      <c r="H5" s="230"/>
      <c r="I5" s="221" t="s">
        <v>0</v>
      </c>
      <c r="J5" s="221"/>
      <c r="K5" s="230"/>
      <c r="L5" s="230"/>
      <c r="M5" s="230"/>
      <c r="N5" s="221" t="s">
        <v>1</v>
      </c>
      <c r="O5" s="221"/>
      <c r="P5" s="230"/>
      <c r="Q5" s="230"/>
      <c r="R5" s="230"/>
      <c r="S5" s="221" t="s">
        <v>2</v>
      </c>
      <c r="T5" s="221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7"/>
      <c r="BK5" s="87"/>
      <c r="BL5" s="87"/>
      <c r="BM5" s="87"/>
      <c r="BN5" s="87"/>
      <c r="BO5" s="87"/>
      <c r="BP5" s="87"/>
      <c r="BQ5" s="87"/>
      <c r="BU5" s="83"/>
      <c r="BV5" s="221" t="s">
        <v>23</v>
      </c>
      <c r="BW5" s="221"/>
      <c r="BX5" s="221"/>
      <c r="BY5" s="221"/>
      <c r="BZ5" s="230"/>
      <c r="CA5" s="230"/>
      <c r="CB5" s="230"/>
      <c r="CC5" s="221" t="s">
        <v>0</v>
      </c>
      <c r="CD5" s="221"/>
      <c r="CE5" s="230"/>
      <c r="CF5" s="230"/>
      <c r="CG5" s="230"/>
      <c r="CH5" s="221" t="s">
        <v>1</v>
      </c>
      <c r="CI5" s="221"/>
      <c r="CJ5" s="230"/>
      <c r="CK5" s="230"/>
      <c r="CL5" s="230"/>
      <c r="CM5" s="221" t="s">
        <v>2</v>
      </c>
      <c r="CN5" s="221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10"/>
      <c r="EE5" s="10"/>
      <c r="EF5" s="10"/>
      <c r="EG5" s="10"/>
      <c r="EH5" s="10"/>
      <c r="EI5" s="10"/>
      <c r="EJ5" s="10"/>
      <c r="EK5" s="10"/>
    </row>
    <row r="6" spans="1:141" ht="15" customHeight="1">
      <c r="A6" s="83"/>
      <c r="B6" s="221"/>
      <c r="C6" s="221"/>
      <c r="D6" s="221"/>
      <c r="E6" s="221"/>
      <c r="F6" s="230"/>
      <c r="G6" s="230"/>
      <c r="H6" s="230"/>
      <c r="I6" s="221"/>
      <c r="J6" s="221"/>
      <c r="K6" s="230"/>
      <c r="L6" s="230"/>
      <c r="M6" s="230"/>
      <c r="N6" s="221"/>
      <c r="O6" s="221"/>
      <c r="P6" s="230"/>
      <c r="Q6" s="230"/>
      <c r="R6" s="230"/>
      <c r="S6" s="221"/>
      <c r="T6" s="221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7"/>
      <c r="BK6" s="87"/>
      <c r="BL6" s="87"/>
      <c r="BM6" s="87"/>
      <c r="BN6" s="87"/>
      <c r="BO6" s="87"/>
      <c r="BP6" s="87"/>
      <c r="BQ6" s="87"/>
      <c r="BU6" s="83"/>
      <c r="BV6" s="221"/>
      <c r="BW6" s="221"/>
      <c r="BX6" s="221"/>
      <c r="BY6" s="221"/>
      <c r="BZ6" s="230"/>
      <c r="CA6" s="230"/>
      <c r="CB6" s="230"/>
      <c r="CC6" s="221"/>
      <c r="CD6" s="221"/>
      <c r="CE6" s="230"/>
      <c r="CF6" s="230"/>
      <c r="CG6" s="230"/>
      <c r="CH6" s="221"/>
      <c r="CI6" s="221"/>
      <c r="CJ6" s="230"/>
      <c r="CK6" s="230"/>
      <c r="CL6" s="230"/>
      <c r="CM6" s="221"/>
      <c r="CN6" s="221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10"/>
      <c r="EE6" s="10"/>
      <c r="EF6" s="10"/>
      <c r="EG6" s="10"/>
      <c r="EH6" s="10"/>
      <c r="EI6" s="10"/>
      <c r="EJ6" s="10"/>
      <c r="EK6" s="10"/>
    </row>
    <row r="7" spans="1:141" ht="15" customHeight="1">
      <c r="A7" s="231" t="s">
        <v>190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179"/>
      <c r="AG7" s="83"/>
      <c r="AH7" s="83"/>
      <c r="AI7" s="83"/>
      <c r="AJ7" s="88"/>
      <c r="AK7" s="88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9"/>
      <c r="BK7" s="89"/>
      <c r="BL7" s="89"/>
      <c r="BM7" s="89"/>
      <c r="BN7" s="89"/>
      <c r="BO7" s="89"/>
      <c r="BP7" s="89"/>
      <c r="BQ7" s="89"/>
      <c r="BU7" s="231" t="s">
        <v>190</v>
      </c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179"/>
      <c r="DA7" s="83"/>
      <c r="DD7" s="178"/>
      <c r="DE7" s="58"/>
      <c r="ED7" s="5"/>
      <c r="EE7" s="5"/>
      <c r="EF7" s="5"/>
      <c r="EG7" s="5"/>
      <c r="EH7" s="5"/>
      <c r="EI7" s="5"/>
      <c r="EJ7" s="5"/>
      <c r="EK7" s="5"/>
    </row>
    <row r="8" spans="1:141" ht="18.75" customHeight="1">
      <c r="A8" s="232" t="s">
        <v>191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88"/>
      <c r="AI8" s="16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U8" s="232" t="s">
        <v>191</v>
      </c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178"/>
      <c r="DC8" s="178"/>
      <c r="DD8" s="178"/>
      <c r="DE8" s="58"/>
      <c r="DF8" s="58"/>
      <c r="DG8" s="58"/>
      <c r="DH8" s="58"/>
      <c r="DI8" s="58"/>
      <c r="DJ8" s="58"/>
      <c r="DK8" s="58"/>
      <c r="DL8" s="58"/>
      <c r="DM8" s="58"/>
      <c r="DN8" s="58"/>
    </row>
    <row r="9" spans="1:141" ht="30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0"/>
      <c r="AO9" s="80"/>
      <c r="AP9" s="80"/>
      <c r="AQ9" s="80"/>
      <c r="AR9" s="80"/>
      <c r="AS9" s="80"/>
      <c r="AT9" s="80"/>
      <c r="AU9" s="80"/>
      <c r="AV9" s="8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DH9" s="6"/>
      <c r="DI9" s="6"/>
      <c r="DJ9" s="6"/>
      <c r="DK9" s="6"/>
      <c r="DL9" s="6"/>
      <c r="DM9" s="6"/>
      <c r="DN9" s="6"/>
      <c r="DO9" s="6"/>
      <c r="DP9" s="6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</row>
    <row r="10" spans="1:141" ht="22.5" customHeight="1">
      <c r="A10" s="83"/>
      <c r="B10" s="222" t="s">
        <v>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168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V10" s="323" t="s">
        <v>3</v>
      </c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165"/>
    </row>
    <row r="11" spans="1:141" ht="15" customHeight="1">
      <c r="A11" s="83"/>
      <c r="B11" s="394" t="s">
        <v>4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83"/>
      <c r="AL11" s="91"/>
      <c r="AM11" s="91"/>
      <c r="AN11" s="324" t="s">
        <v>173</v>
      </c>
      <c r="AO11" s="325"/>
      <c r="AP11" s="325"/>
      <c r="AQ11" s="325"/>
      <c r="AR11" s="325"/>
      <c r="AS11" s="325"/>
      <c r="AT11" s="325"/>
      <c r="AU11" s="325"/>
      <c r="AV11" s="326"/>
      <c r="AW11" s="329" t="str">
        <f>IF(ISBLANK(入力シート!D16),"",入力シート!D16)</f>
        <v/>
      </c>
      <c r="AX11" s="330"/>
      <c r="AY11" s="330"/>
      <c r="AZ11" s="330"/>
      <c r="BA11" s="330"/>
      <c r="BB11" s="330"/>
      <c r="BC11" s="330"/>
      <c r="BD11" s="333" t="str">
        <f>IF(ISBLANK(入力シート!F16),"",入力シート!F16)</f>
        <v>銀行</v>
      </c>
      <c r="BE11" s="333"/>
      <c r="BF11" s="333"/>
      <c r="BG11" s="333"/>
      <c r="BH11" s="330" t="str">
        <f>IF(ISBLANK(入力シート!G16),"",入力シート!G16)</f>
        <v/>
      </c>
      <c r="BI11" s="330"/>
      <c r="BJ11" s="330"/>
      <c r="BK11" s="330"/>
      <c r="BL11" s="330"/>
      <c r="BM11" s="330"/>
      <c r="BN11" s="304" t="str">
        <f>IF(ISBLANK(入力シート!I16),"",入力シート!I16)</f>
        <v>支店</v>
      </c>
      <c r="BO11" s="304" t="str">
        <f>IF(ISBLANK(入力シート!Q16),"",入力シート!Q16)</f>
        <v>東邦</v>
      </c>
      <c r="BP11" s="304" t="str">
        <f>IF(ISBLANK(入力シート!R16),"",入力シート!R16)</f>
        <v/>
      </c>
      <c r="BQ11" s="304" t="str">
        <f>IF(ISBLANK(入力シート!S16),"",入力シート!S16)</f>
        <v>銀行</v>
      </c>
      <c r="BV11" s="335" t="s">
        <v>4</v>
      </c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DF11" s="3"/>
      <c r="DG11" s="3"/>
      <c r="DH11" s="324" t="s">
        <v>173</v>
      </c>
      <c r="DI11" s="325"/>
      <c r="DJ11" s="325"/>
      <c r="DK11" s="325"/>
      <c r="DL11" s="325"/>
      <c r="DM11" s="325"/>
      <c r="DN11" s="325"/>
      <c r="DO11" s="325"/>
      <c r="DP11" s="326"/>
      <c r="DQ11" s="329" t="str">
        <f>IF(ISBLANK(入力シート!Q16),"",入力シート!Q16)</f>
        <v>東邦</v>
      </c>
      <c r="DR11" s="330"/>
      <c r="DS11" s="330"/>
      <c r="DT11" s="330"/>
      <c r="DU11" s="330"/>
      <c r="DV11" s="330"/>
      <c r="DW11" s="330"/>
      <c r="DX11" s="333" t="str">
        <f>IF(ISBLANK(入力シート!S16),"",入力シート!S16)</f>
        <v>銀行</v>
      </c>
      <c r="DY11" s="333"/>
      <c r="DZ11" s="333"/>
      <c r="EA11" s="333"/>
      <c r="EB11" s="330" t="str">
        <f>IF(ISBLANK(入力シート!T16),"",入力シート!T16)</f>
        <v>いわき</v>
      </c>
      <c r="EC11" s="330"/>
      <c r="ED11" s="330"/>
      <c r="EE11" s="330"/>
      <c r="EF11" s="330"/>
      <c r="EG11" s="330"/>
      <c r="EH11" s="304" t="str">
        <f>IF(ISBLANK(入力シート!V16),"",入力シート!V16)</f>
        <v>営業部</v>
      </c>
      <c r="EI11" s="304" t="str">
        <f>IF(ISBLANK(入力シート!CJ16),"",入力シート!CJ16)</f>
        <v/>
      </c>
      <c r="EJ11" s="304" t="str">
        <f>IF(ISBLANK(入力シート!CK16),"",入力シート!CK16)</f>
        <v/>
      </c>
      <c r="EK11" s="304" t="str">
        <f>IF(ISBLANK(入力シート!CL16),"",入力シート!CL16)</f>
        <v/>
      </c>
    </row>
    <row r="12" spans="1:141" ht="15" customHeight="1">
      <c r="A12" s="83"/>
      <c r="B12" s="223" t="str">
        <f>IF(ISBLANK(入力シート!D5),"",入力シート!D5)</f>
        <v/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91"/>
      <c r="AL12" s="91"/>
      <c r="AM12" s="91"/>
      <c r="AN12" s="327"/>
      <c r="AO12" s="327"/>
      <c r="AP12" s="327"/>
      <c r="AQ12" s="327"/>
      <c r="AR12" s="327"/>
      <c r="AS12" s="327"/>
      <c r="AT12" s="327"/>
      <c r="AU12" s="327"/>
      <c r="AV12" s="328"/>
      <c r="AW12" s="331"/>
      <c r="AX12" s="332"/>
      <c r="AY12" s="332"/>
      <c r="AZ12" s="332"/>
      <c r="BA12" s="332"/>
      <c r="BB12" s="332"/>
      <c r="BC12" s="332"/>
      <c r="BD12" s="334"/>
      <c r="BE12" s="334"/>
      <c r="BF12" s="334"/>
      <c r="BG12" s="334"/>
      <c r="BH12" s="332"/>
      <c r="BI12" s="332"/>
      <c r="BJ12" s="332"/>
      <c r="BK12" s="332"/>
      <c r="BL12" s="332"/>
      <c r="BM12" s="332"/>
      <c r="BN12" s="305" t="str">
        <f>IF(ISBLANK(入力シート!P17),"",入力シート!P17)</f>
        <v/>
      </c>
      <c r="BO12" s="305" t="str">
        <f>IF(ISBLANK(入力シート!Q17),"",入力シート!Q17)</f>
        <v/>
      </c>
      <c r="BP12" s="305" t="str">
        <f>IF(ISBLANK(入力シート!R17),"",入力シート!R17)</f>
        <v/>
      </c>
      <c r="BQ12" s="305" t="str">
        <f>IF(ISBLANK(入力シート!S17),"",入力シート!S17)</f>
        <v/>
      </c>
      <c r="BV12" s="323" t="str">
        <f>IF(ISBLANK(入力シート!Q5),"",入力シート!Q5)</f>
        <v>いわき市内郷小島町新町40番地</v>
      </c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"/>
      <c r="DF12" s="3"/>
      <c r="DG12" s="3"/>
      <c r="DH12" s="327"/>
      <c r="DI12" s="327"/>
      <c r="DJ12" s="327"/>
      <c r="DK12" s="327"/>
      <c r="DL12" s="327"/>
      <c r="DM12" s="327"/>
      <c r="DN12" s="327"/>
      <c r="DO12" s="327"/>
      <c r="DP12" s="328"/>
      <c r="DQ12" s="331"/>
      <c r="DR12" s="332"/>
      <c r="DS12" s="332"/>
      <c r="DT12" s="332"/>
      <c r="DU12" s="332"/>
      <c r="DV12" s="332"/>
      <c r="DW12" s="332"/>
      <c r="DX12" s="334"/>
      <c r="DY12" s="334"/>
      <c r="DZ12" s="334"/>
      <c r="EA12" s="334"/>
      <c r="EB12" s="332"/>
      <c r="EC12" s="332"/>
      <c r="ED12" s="332"/>
      <c r="EE12" s="332"/>
      <c r="EF12" s="332"/>
      <c r="EG12" s="332"/>
      <c r="EH12" s="305" t="str">
        <f>IF(ISBLANK(入力シート!CI17),"",入力シート!CI17)</f>
        <v/>
      </c>
      <c r="EI12" s="305" t="str">
        <f>IF(ISBLANK(入力シート!CJ17),"",入力シート!CJ17)</f>
        <v/>
      </c>
      <c r="EJ12" s="305" t="str">
        <f>IF(ISBLANK(入力シート!CK17),"",入力シート!CK17)</f>
        <v/>
      </c>
      <c r="EK12" s="305" t="str">
        <f>IF(ISBLANK(入力シート!CL17),"",入力シート!CL17)</f>
        <v/>
      </c>
    </row>
    <row r="13" spans="1:141" ht="15" customHeight="1">
      <c r="A13" s="8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83"/>
      <c r="AL13" s="83"/>
      <c r="AM13" s="83"/>
      <c r="AN13" s="388" t="s">
        <v>5</v>
      </c>
      <c r="AO13" s="388"/>
      <c r="AP13" s="388"/>
      <c r="AQ13" s="388"/>
      <c r="AR13" s="388"/>
      <c r="AS13" s="388"/>
      <c r="AT13" s="388"/>
      <c r="AU13" s="388"/>
      <c r="AV13" s="389"/>
      <c r="AW13" s="336" t="str">
        <f>IF(ISBLANK(入力シート!D18),"",入力シート!D18)</f>
        <v/>
      </c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H13" s="313" t="s">
        <v>5</v>
      </c>
      <c r="DI13" s="313"/>
      <c r="DJ13" s="313"/>
      <c r="DK13" s="313"/>
      <c r="DL13" s="313"/>
      <c r="DM13" s="313"/>
      <c r="DN13" s="313"/>
      <c r="DO13" s="313"/>
      <c r="DP13" s="314"/>
      <c r="DQ13" s="237" t="str">
        <f>IF(ISBLANK(入力シート!Q18),"",入力シート!Q18)</f>
        <v>普通預金</v>
      </c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</row>
    <row r="14" spans="1:141" ht="15" customHeight="1">
      <c r="A14" s="8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83"/>
      <c r="AL14" s="93"/>
      <c r="AM14" s="93"/>
      <c r="AN14" s="392"/>
      <c r="AO14" s="392"/>
      <c r="AP14" s="392"/>
      <c r="AQ14" s="392"/>
      <c r="AR14" s="392"/>
      <c r="AS14" s="392"/>
      <c r="AT14" s="392"/>
      <c r="AU14" s="392"/>
      <c r="AV14" s="393"/>
      <c r="AW14" s="338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F14" s="57"/>
      <c r="DG14" s="57"/>
      <c r="DH14" s="341"/>
      <c r="DI14" s="341"/>
      <c r="DJ14" s="341"/>
      <c r="DK14" s="341"/>
      <c r="DL14" s="341"/>
      <c r="DM14" s="341"/>
      <c r="DN14" s="341"/>
      <c r="DO14" s="341"/>
      <c r="DP14" s="342"/>
      <c r="DQ14" s="240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</row>
    <row r="15" spans="1:141" ht="15" customHeight="1">
      <c r="A15" s="8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92"/>
      <c r="AL15" s="92"/>
      <c r="AM15" s="92"/>
      <c r="AN15" s="388" t="s">
        <v>6</v>
      </c>
      <c r="AO15" s="388"/>
      <c r="AP15" s="388"/>
      <c r="AQ15" s="388"/>
      <c r="AR15" s="388"/>
      <c r="AS15" s="388"/>
      <c r="AT15" s="388"/>
      <c r="AU15" s="388"/>
      <c r="AV15" s="389"/>
      <c r="AW15" s="390" t="str">
        <f>IF(ISBLANK(入力シート!D20),"",入力シート!D20)</f>
        <v/>
      </c>
      <c r="AX15" s="225"/>
      <c r="AY15" s="225"/>
      <c r="AZ15" s="224" t="str">
        <f>IF(ISBLANK(入力シート!E20),"",入力シート!E20)</f>
        <v/>
      </c>
      <c r="BA15" s="225"/>
      <c r="BB15" s="225"/>
      <c r="BC15" s="224" t="str">
        <f>IF(ISBLANK(入力シート!F20),"",入力シート!F20)</f>
        <v/>
      </c>
      <c r="BD15" s="225"/>
      <c r="BE15" s="225"/>
      <c r="BF15" s="224" t="str">
        <f>IF(ISBLANK(入力シート!G20),"",入力シート!G20)</f>
        <v/>
      </c>
      <c r="BG15" s="225"/>
      <c r="BH15" s="225"/>
      <c r="BI15" s="224" t="str">
        <f>IF(ISBLANK(入力シート!H20),"",入力シート!H20)</f>
        <v/>
      </c>
      <c r="BJ15" s="225"/>
      <c r="BK15" s="225"/>
      <c r="BL15" s="224" t="str">
        <f>IF(ISBLANK(入力シート!I20),"",入力シート!I20)</f>
        <v/>
      </c>
      <c r="BM15" s="225"/>
      <c r="BN15" s="225"/>
      <c r="BO15" s="224" t="str">
        <f>IF(ISBLANK(入力シート!J20),"",入力シート!J20)</f>
        <v/>
      </c>
      <c r="BP15" s="225"/>
      <c r="BQ15" s="226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7"/>
      <c r="DF15" s="7"/>
      <c r="DG15" s="7"/>
      <c r="DH15" s="313" t="s">
        <v>6</v>
      </c>
      <c r="DI15" s="313"/>
      <c r="DJ15" s="313"/>
      <c r="DK15" s="313"/>
      <c r="DL15" s="313"/>
      <c r="DM15" s="313"/>
      <c r="DN15" s="313"/>
      <c r="DO15" s="313"/>
      <c r="DP15" s="314"/>
      <c r="DQ15" s="317">
        <f>IF(ISBLANK(入力シート!Q$20),"",入力シート!Q$20)</f>
        <v>0</v>
      </c>
      <c r="DR15" s="318"/>
      <c r="DS15" s="318"/>
      <c r="DT15" s="302">
        <f>IF(ISBLANK(入力シート!R20),"",入力シート!R20)</f>
        <v>1</v>
      </c>
      <c r="DU15" s="238"/>
      <c r="DV15" s="321"/>
      <c r="DW15" s="302">
        <f>IF(ISBLANK(入力シート!R20),"",入力シート!R20)</f>
        <v>1</v>
      </c>
      <c r="DX15" s="238"/>
      <c r="DY15" s="321"/>
      <c r="DZ15" s="302">
        <f>IF(ISBLANK(入力シート!S20),"",入力シート!S20)</f>
        <v>2</v>
      </c>
      <c r="EA15" s="238"/>
      <c r="EB15" s="321"/>
      <c r="EC15" s="302">
        <f>IF(ISBLANK(入力シート!T20),"",入力シート!T20)</f>
        <v>3</v>
      </c>
      <c r="ED15" s="238"/>
      <c r="EE15" s="321"/>
      <c r="EF15" s="302">
        <f>IF(ISBLANK(入力シート!U20),"",入力シート!U20)</f>
        <v>4</v>
      </c>
      <c r="EG15" s="238"/>
      <c r="EH15" s="321"/>
      <c r="EI15" s="302">
        <f>IF(ISBLANK(入力シート!V20),"",入力シート!V20)</f>
        <v>5</v>
      </c>
      <c r="EJ15" s="238"/>
      <c r="EK15" s="238"/>
    </row>
    <row r="16" spans="1:141" ht="15" customHeight="1">
      <c r="A16" s="83"/>
      <c r="B16" s="387" t="s">
        <v>9</v>
      </c>
      <c r="C16" s="387"/>
      <c r="D16" s="387"/>
      <c r="E16" s="387"/>
      <c r="F16" s="387"/>
      <c r="G16" s="387"/>
      <c r="H16" s="387"/>
      <c r="I16" s="38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4"/>
      <c r="AL16" s="93"/>
      <c r="AM16" s="93"/>
      <c r="AN16" s="306"/>
      <c r="AO16" s="306"/>
      <c r="AP16" s="306"/>
      <c r="AQ16" s="306"/>
      <c r="AR16" s="306"/>
      <c r="AS16" s="306"/>
      <c r="AT16" s="306"/>
      <c r="AU16" s="306"/>
      <c r="AV16" s="307"/>
      <c r="AW16" s="391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8"/>
      <c r="BV16" s="340" t="s">
        <v>9</v>
      </c>
      <c r="BW16" s="340"/>
      <c r="BX16" s="340"/>
      <c r="BY16" s="340"/>
      <c r="BZ16" s="340"/>
      <c r="CA16" s="340"/>
      <c r="CB16" s="340"/>
      <c r="CC16" s="340"/>
      <c r="DE16" s="2"/>
      <c r="DF16" s="57"/>
      <c r="DG16" s="57"/>
      <c r="DH16" s="315"/>
      <c r="DI16" s="315"/>
      <c r="DJ16" s="315"/>
      <c r="DK16" s="315"/>
      <c r="DL16" s="315"/>
      <c r="DM16" s="315"/>
      <c r="DN16" s="315"/>
      <c r="DO16" s="315"/>
      <c r="DP16" s="316"/>
      <c r="DQ16" s="319"/>
      <c r="DR16" s="320"/>
      <c r="DS16" s="320"/>
      <c r="DT16" s="303"/>
      <c r="DU16" s="256"/>
      <c r="DV16" s="322"/>
      <c r="DW16" s="303"/>
      <c r="DX16" s="256"/>
      <c r="DY16" s="322"/>
      <c r="DZ16" s="303"/>
      <c r="EA16" s="256"/>
      <c r="EB16" s="322"/>
      <c r="EC16" s="303"/>
      <c r="ED16" s="256"/>
      <c r="EE16" s="322"/>
      <c r="EF16" s="303"/>
      <c r="EG16" s="256"/>
      <c r="EH16" s="322"/>
      <c r="EI16" s="303"/>
      <c r="EJ16" s="256"/>
      <c r="EK16" s="256"/>
    </row>
    <row r="17" spans="1:141" ht="15" customHeight="1">
      <c r="A17" s="83"/>
      <c r="B17" s="229" t="str">
        <f>IF(ISBLANK(入力シート!D7),"",入力シート!D7)</f>
        <v/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92"/>
      <c r="AL17" s="92"/>
      <c r="AM17" s="92"/>
      <c r="AN17" s="164"/>
      <c r="AO17" s="164"/>
      <c r="AP17" s="164"/>
      <c r="AQ17" s="164"/>
      <c r="AR17" s="164"/>
      <c r="AS17" s="164"/>
      <c r="AT17" s="164"/>
      <c r="AU17" s="164"/>
      <c r="AV17" s="164"/>
      <c r="BV17" s="301" t="str">
        <f>IF(ISBLANK(入力シート!Q7),"",入力シート!Q7)</f>
        <v>有限会社　〇〇工務店</v>
      </c>
      <c r="BW17" s="301"/>
      <c r="BX17" s="301"/>
      <c r="BY17" s="301"/>
      <c r="BZ17" s="301"/>
      <c r="CA17" s="301"/>
      <c r="CB17" s="301"/>
      <c r="CC17" s="301"/>
      <c r="CD17" s="301"/>
      <c r="CE17" s="301"/>
      <c r="CF17" s="301"/>
      <c r="CG17" s="301"/>
      <c r="CH17" s="301"/>
      <c r="CI17" s="301"/>
      <c r="CJ17" s="301"/>
      <c r="CK17" s="301"/>
      <c r="CL17" s="301"/>
      <c r="CM17" s="301"/>
      <c r="CN17" s="301"/>
      <c r="CO17" s="301"/>
      <c r="CP17" s="301"/>
      <c r="CQ17" s="301"/>
      <c r="CR17" s="301"/>
      <c r="CS17" s="301"/>
      <c r="CT17" s="301"/>
      <c r="CU17" s="301"/>
      <c r="CV17" s="301"/>
      <c r="CW17" s="301"/>
      <c r="CX17" s="301"/>
      <c r="CY17" s="301"/>
      <c r="CZ17" s="301"/>
      <c r="DA17" s="301"/>
      <c r="DB17" s="301"/>
      <c r="DC17" s="301"/>
      <c r="DD17" s="301"/>
      <c r="DE17" s="7"/>
      <c r="DF17" s="7"/>
      <c r="DG17" s="7"/>
    </row>
    <row r="18" spans="1:141" ht="15" customHeight="1">
      <c r="A18" s="83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83"/>
      <c r="AL18" s="92"/>
      <c r="AM18" s="92"/>
      <c r="AN18" s="306" t="s">
        <v>7</v>
      </c>
      <c r="AO18" s="306"/>
      <c r="AP18" s="306"/>
      <c r="AQ18" s="306"/>
      <c r="AR18" s="306"/>
      <c r="AS18" s="306"/>
      <c r="AT18" s="306"/>
      <c r="AU18" s="306"/>
      <c r="AV18" s="307"/>
      <c r="AW18" s="403" t="str">
        <f>IF(AY47="", "", AY47)</f>
        <v/>
      </c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  <c r="BP18" s="403"/>
      <c r="BQ18" s="403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1"/>
      <c r="CO18" s="301"/>
      <c r="CP18" s="301"/>
      <c r="CQ18" s="301"/>
      <c r="CR18" s="301"/>
      <c r="CS18" s="301"/>
      <c r="CT18" s="301"/>
      <c r="CU18" s="301"/>
      <c r="CV18" s="301"/>
      <c r="CW18" s="301"/>
      <c r="CX18" s="301"/>
      <c r="CY18" s="301"/>
      <c r="CZ18" s="301"/>
      <c r="DA18" s="301"/>
      <c r="DB18" s="301"/>
      <c r="DC18" s="301"/>
      <c r="DD18" s="301"/>
      <c r="DF18" s="7"/>
      <c r="DG18" s="7"/>
      <c r="DH18" s="306" t="s">
        <v>7</v>
      </c>
      <c r="DI18" s="306"/>
      <c r="DJ18" s="306"/>
      <c r="DK18" s="306"/>
      <c r="DL18" s="306"/>
      <c r="DM18" s="306"/>
      <c r="DN18" s="306"/>
      <c r="DO18" s="306"/>
      <c r="DP18" s="307"/>
      <c r="DR18" s="308">
        <f>IF(DT47="", "", DT47)</f>
        <v>1366083</v>
      </c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</row>
    <row r="19" spans="1:141" ht="15" customHeight="1">
      <c r="A19" s="83"/>
      <c r="B19" s="398" t="str">
        <f>IF(ISBLANK(入力シート!D9),"",入力シート!D9)</f>
        <v/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9" t="s">
        <v>15</v>
      </c>
      <c r="AG19" s="399"/>
      <c r="AH19" s="399"/>
      <c r="AI19" s="399"/>
      <c r="AJ19" s="399"/>
      <c r="AK19" s="92"/>
      <c r="AL19" s="92"/>
      <c r="AM19" s="92"/>
      <c r="AN19" s="306"/>
      <c r="AO19" s="306"/>
      <c r="AP19" s="306"/>
      <c r="AQ19" s="306"/>
      <c r="AR19" s="306"/>
      <c r="AS19" s="306"/>
      <c r="AT19" s="306"/>
      <c r="AU19" s="306"/>
      <c r="AV19" s="307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V19" s="309" t="str">
        <f>IF(ISBLANK(入力シート!Q9),"",入力シート!Q9)</f>
        <v>代表取締役　△△　□□</v>
      </c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10" t="s">
        <v>15</v>
      </c>
      <c r="DA19" s="310"/>
      <c r="DB19" s="310"/>
      <c r="DC19" s="310"/>
      <c r="DD19" s="310"/>
      <c r="DE19" s="7"/>
      <c r="DF19" s="7"/>
      <c r="DG19" s="7"/>
      <c r="DH19" s="306"/>
      <c r="DI19" s="306"/>
      <c r="DJ19" s="306"/>
      <c r="DK19" s="306"/>
      <c r="DL19" s="306"/>
      <c r="DM19" s="306"/>
      <c r="DN19" s="306"/>
      <c r="DO19" s="306"/>
      <c r="DP19" s="307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</row>
    <row r="20" spans="1:141" ht="15" customHeight="1">
      <c r="A20" s="83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9"/>
      <c r="AG20" s="399"/>
      <c r="AH20" s="399"/>
      <c r="AI20" s="399"/>
      <c r="AJ20" s="399"/>
      <c r="AK20" s="83"/>
      <c r="AL20" s="83"/>
      <c r="AM20" s="83"/>
      <c r="AN20" s="144"/>
      <c r="AO20" s="144"/>
      <c r="AP20" s="144"/>
      <c r="AQ20" s="144"/>
      <c r="AR20" s="144"/>
      <c r="AS20" s="144"/>
      <c r="AT20" s="144"/>
      <c r="AU20" s="144"/>
      <c r="AV20" s="144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83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10"/>
      <c r="DA20" s="310"/>
      <c r="DB20" s="310"/>
      <c r="DC20" s="310"/>
      <c r="DD20" s="310"/>
    </row>
    <row r="21" spans="1:141" ht="15" customHeight="1">
      <c r="A21" s="83"/>
      <c r="B21" s="95"/>
      <c r="C21" s="95"/>
      <c r="D21" s="95"/>
      <c r="E21" s="95"/>
      <c r="L21" s="177"/>
      <c r="M21" s="296" t="s">
        <v>10</v>
      </c>
      <c r="N21" s="296"/>
      <c r="O21" s="296"/>
      <c r="P21" s="296"/>
      <c r="Q21" s="296"/>
      <c r="R21" s="295" t="str">
        <f>IF(ISBLANK(入力シート!D11),"",入力シート!D11)</f>
        <v/>
      </c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83"/>
      <c r="AL21" s="96"/>
      <c r="AM21" s="96"/>
      <c r="AN21" s="281" t="s">
        <v>176</v>
      </c>
      <c r="AO21" s="281"/>
      <c r="AP21" s="281"/>
      <c r="AQ21" s="281"/>
      <c r="AR21" s="281"/>
      <c r="AS21" s="281"/>
      <c r="AT21" s="281"/>
      <c r="AU21" s="281"/>
      <c r="AV21" s="400">
        <f>SUM(入力シート!K25,入力シート!K27,入力シート!K29,入力シート!K31,入力シート!K33,入力シート!K35,入力シート!K37,入力シート!K39,入力シート!K41,入力シート!K43)</f>
        <v>0</v>
      </c>
      <c r="AW21" s="401"/>
      <c r="AX21" s="401"/>
      <c r="AY21" s="401"/>
      <c r="AZ21" s="401"/>
      <c r="BA21" s="401"/>
      <c r="BB21" s="401"/>
      <c r="BC21" s="284" t="s">
        <v>175</v>
      </c>
      <c r="BD21" s="284"/>
      <c r="BE21" s="174" t="s">
        <v>177</v>
      </c>
      <c r="BF21" s="278" t="s">
        <v>178</v>
      </c>
      <c r="BG21" s="278"/>
      <c r="BH21" s="278"/>
      <c r="BI21" s="395">
        <f>SUM(入力シート!I26,入力シート!I28,入力シート!I30,入力シート!I32,入力シート!I34,入力シート!I36,入力シート!I38,入力シート!I40,入力シート!I42,入力シート!I44)</f>
        <v>0</v>
      </c>
      <c r="BJ21" s="396"/>
      <c r="BK21" s="396"/>
      <c r="BL21" s="396"/>
      <c r="BM21" s="396"/>
      <c r="BN21" s="396"/>
      <c r="BO21" s="280" t="s">
        <v>175</v>
      </c>
      <c r="BP21" s="280"/>
      <c r="BQ21" s="173" t="s">
        <v>174</v>
      </c>
      <c r="BR21" s="173"/>
      <c r="BV21" s="11"/>
      <c r="BW21" s="11"/>
      <c r="BX21" s="11"/>
      <c r="BY21" s="11"/>
      <c r="CE21" s="296" t="s">
        <v>10</v>
      </c>
      <c r="CF21" s="296"/>
      <c r="CG21" s="296"/>
      <c r="CH21" s="296"/>
      <c r="CI21" s="296"/>
      <c r="CJ21" s="296"/>
      <c r="CK21" s="295" t="str">
        <f>入力シート!Q11</f>
        <v>0246-11-2222</v>
      </c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167"/>
      <c r="DD21" s="177"/>
      <c r="DF21" s="8"/>
      <c r="DG21" s="8"/>
      <c r="DH21" s="281" t="s">
        <v>176</v>
      </c>
      <c r="DI21" s="281"/>
      <c r="DJ21" s="281"/>
      <c r="DK21" s="281"/>
      <c r="DL21" s="281"/>
      <c r="DM21" s="281"/>
      <c r="DN21" s="281"/>
      <c r="DO21" s="281"/>
      <c r="DP21" s="297">
        <f>SUM(入力シート!X25,入力シート!X27,入力シート!X29,入力シート!X31,入力シート!X33,入力シート!X35,入力シート!X37,入力シート!X39,入力シート!X41,入力シート!X43)</f>
        <v>1241430</v>
      </c>
      <c r="DQ21" s="283"/>
      <c r="DR21" s="283"/>
      <c r="DS21" s="283"/>
      <c r="DT21" s="283"/>
      <c r="DU21" s="283"/>
      <c r="DV21" s="283"/>
      <c r="DW21" s="284" t="s">
        <v>175</v>
      </c>
      <c r="DX21" s="284"/>
      <c r="DY21" s="174" t="s">
        <v>177</v>
      </c>
      <c r="DZ21" s="278" t="s">
        <v>178</v>
      </c>
      <c r="EA21" s="278"/>
      <c r="EB21" s="278"/>
      <c r="EC21" s="311">
        <f>SUM(入力シート!V26,入力シート!V28,入力シート!V30,入力シート!V32,入力シート!V34,入力シート!V36,入力シート!V38,入力シート!V40,入力シート!V42,入力シート!V44)</f>
        <v>124140</v>
      </c>
      <c r="ED21" s="312"/>
      <c r="EE21" s="312"/>
      <c r="EF21" s="312"/>
      <c r="EG21" s="312"/>
      <c r="EH21" s="312"/>
      <c r="EI21" s="280" t="s">
        <v>175</v>
      </c>
      <c r="EJ21" s="280"/>
      <c r="EK21" s="173" t="s">
        <v>174</v>
      </c>
    </row>
    <row r="22" spans="1:141" ht="5.45" customHeight="1">
      <c r="A22" s="83"/>
      <c r="B22" s="95"/>
      <c r="C22" s="95"/>
      <c r="D22" s="95"/>
      <c r="E22" s="95"/>
      <c r="F22" s="166"/>
      <c r="G22" s="166"/>
      <c r="H22" s="166"/>
      <c r="I22" s="166"/>
      <c r="J22" s="166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83"/>
      <c r="AL22" s="96"/>
      <c r="AM22" s="96"/>
      <c r="AN22" s="171"/>
      <c r="AO22" s="171"/>
      <c r="AP22" s="171"/>
      <c r="AQ22" s="171"/>
      <c r="AR22" s="171"/>
      <c r="AS22" s="171"/>
      <c r="AT22" s="171"/>
      <c r="AU22" s="171"/>
      <c r="AV22" s="175"/>
      <c r="AW22" s="176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3"/>
      <c r="BP22" s="173"/>
      <c r="BQ22" s="173"/>
      <c r="BR22" s="173"/>
      <c r="BV22" s="11"/>
      <c r="BW22" s="11"/>
      <c r="BX22" s="11"/>
      <c r="BY22" s="11"/>
      <c r="BZ22" s="166"/>
      <c r="CA22" s="166"/>
      <c r="CB22" s="166"/>
      <c r="CC22" s="166"/>
      <c r="CD22" s="166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F22" s="8"/>
      <c r="DG22" s="8"/>
      <c r="DH22" s="171"/>
      <c r="DI22" s="171"/>
      <c r="DJ22" s="171"/>
      <c r="DK22" s="171"/>
      <c r="DL22" s="171"/>
      <c r="DM22" s="171"/>
      <c r="DN22" s="171"/>
      <c r="DO22" s="171"/>
      <c r="DP22" s="175"/>
      <c r="DQ22" s="176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3"/>
      <c r="EJ22" s="173"/>
      <c r="EK22" s="173"/>
    </row>
    <row r="23" spans="1:141" ht="15" customHeight="1">
      <c r="A23" s="83"/>
      <c r="B23" s="95"/>
      <c r="C23" s="95"/>
      <c r="D23" s="95"/>
      <c r="E23" s="95"/>
      <c r="F23" s="95"/>
      <c r="G23" s="95"/>
      <c r="H23" s="95"/>
      <c r="I23" s="95"/>
      <c r="J23" s="95"/>
      <c r="K23" s="180"/>
      <c r="L23" s="180"/>
      <c r="M23" s="180"/>
      <c r="N23" s="180"/>
      <c r="O23" s="277" t="s">
        <v>169</v>
      </c>
      <c r="P23" s="277"/>
      <c r="Q23" s="277"/>
      <c r="R23" s="277"/>
      <c r="S23" s="277"/>
      <c r="T23" s="277"/>
      <c r="U23" s="277"/>
      <c r="V23" s="277"/>
      <c r="W23" s="277"/>
      <c r="X23" s="277" t="str">
        <f>IF(ISBLANK(入力シート!D13),"",入力シート!D13)</f>
        <v/>
      </c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96"/>
      <c r="AL23" s="96"/>
      <c r="AM23" s="96"/>
      <c r="AN23" s="281" t="s">
        <v>189</v>
      </c>
      <c r="AO23" s="281"/>
      <c r="AP23" s="281"/>
      <c r="AQ23" s="281"/>
      <c r="AR23" s="281"/>
      <c r="AS23" s="281"/>
      <c r="AT23" s="281"/>
      <c r="AU23" s="281"/>
      <c r="AV23" s="402">
        <f>SUM(入力シート!K26,入力シート!K28,入力シート!K30,入力シート!K32,入力シート!K34,入力シート!K36,入力シート!K38,入力シート!K40,入力シート!K42,入力シート!K44)</f>
        <v>0</v>
      </c>
      <c r="AW23" s="401"/>
      <c r="AX23" s="401"/>
      <c r="AY23" s="401"/>
      <c r="AZ23" s="401"/>
      <c r="BA23" s="401"/>
      <c r="BB23" s="401"/>
      <c r="BC23" s="284" t="s">
        <v>175</v>
      </c>
      <c r="BD23" s="284"/>
      <c r="BE23" s="174" t="s">
        <v>177</v>
      </c>
      <c r="BF23" s="278" t="s">
        <v>178</v>
      </c>
      <c r="BG23" s="278"/>
      <c r="BH23" s="278"/>
      <c r="BI23" s="284" t="s">
        <v>182</v>
      </c>
      <c r="BJ23" s="284"/>
      <c r="BK23" s="284"/>
      <c r="BL23" s="284"/>
      <c r="BM23" s="284"/>
      <c r="BN23" s="284"/>
      <c r="BO23" s="280" t="s">
        <v>175</v>
      </c>
      <c r="BP23" s="280"/>
      <c r="BQ23" s="173" t="s">
        <v>174</v>
      </c>
      <c r="BR23" s="173"/>
      <c r="BV23" s="11"/>
      <c r="BW23" s="11"/>
      <c r="BX23" s="11"/>
      <c r="BY23" s="11"/>
      <c r="BZ23" s="95"/>
      <c r="CA23" s="95"/>
      <c r="CB23" s="95"/>
      <c r="CC23" s="95"/>
      <c r="CD23" s="95"/>
      <c r="CE23" s="277" t="s">
        <v>169</v>
      </c>
      <c r="CF23" s="277"/>
      <c r="CG23" s="277"/>
      <c r="CH23" s="277"/>
      <c r="CI23" s="277"/>
      <c r="CJ23" s="277"/>
      <c r="CK23" s="277"/>
      <c r="CL23" s="277"/>
      <c r="CM23" s="277"/>
      <c r="CN23" s="277" t="str">
        <f>入力シート!Q13</f>
        <v>T1234567890123</v>
      </c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8"/>
      <c r="DF23" s="8"/>
      <c r="DG23" s="8"/>
      <c r="DH23" s="281" t="s">
        <v>189</v>
      </c>
      <c r="DI23" s="281"/>
      <c r="DJ23" s="281"/>
      <c r="DK23" s="281"/>
      <c r="DL23" s="281"/>
      <c r="DM23" s="281"/>
      <c r="DN23" s="281"/>
      <c r="DO23" s="281"/>
      <c r="DP23" s="282">
        <f>SUM(入力シート!X26,入力シート!X28,入力シート!X30,入力シート!X32,入力シート!X34,入力シート!X36,入力シート!X38,入力シート!X40,入力シート!X42,入力シート!X44)</f>
        <v>510</v>
      </c>
      <c r="DQ23" s="283"/>
      <c r="DR23" s="283"/>
      <c r="DS23" s="283"/>
      <c r="DT23" s="283"/>
      <c r="DU23" s="283"/>
      <c r="DV23" s="283"/>
      <c r="DW23" s="284" t="s">
        <v>175</v>
      </c>
      <c r="DX23" s="284"/>
      <c r="DY23" s="174" t="s">
        <v>177</v>
      </c>
      <c r="DZ23" s="278" t="s">
        <v>178</v>
      </c>
      <c r="EA23" s="278"/>
      <c r="EB23" s="278"/>
      <c r="EC23" s="279" t="s">
        <v>182</v>
      </c>
      <c r="ED23" s="279"/>
      <c r="EE23" s="279"/>
      <c r="EF23" s="279"/>
      <c r="EG23" s="279"/>
      <c r="EH23" s="279"/>
      <c r="EI23" s="280" t="s">
        <v>175</v>
      </c>
      <c r="EJ23" s="280"/>
      <c r="EK23" s="173" t="s">
        <v>174</v>
      </c>
    </row>
    <row r="24" spans="1:141" ht="4.9000000000000004" customHeight="1">
      <c r="A24" s="83"/>
      <c r="B24" s="83"/>
      <c r="C24" s="83"/>
      <c r="D24" s="83"/>
      <c r="E24" s="83"/>
      <c r="AK24" s="96"/>
      <c r="AL24" s="96"/>
      <c r="AM24" s="96"/>
      <c r="AN24" s="171"/>
      <c r="AO24" s="171"/>
      <c r="AP24" s="171"/>
      <c r="AQ24" s="171"/>
      <c r="AR24" s="171"/>
      <c r="AS24" s="171"/>
      <c r="AT24" s="171"/>
      <c r="AU24" s="171"/>
      <c r="AV24" s="171"/>
      <c r="AW24" s="172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Z24" s="285"/>
      <c r="CA24" s="285"/>
      <c r="CB24" s="285"/>
      <c r="CC24" s="285"/>
      <c r="CD24" s="285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8"/>
      <c r="DF24" s="8"/>
      <c r="DG24" s="8"/>
      <c r="DH24" s="165"/>
      <c r="DI24" s="165"/>
      <c r="DJ24" s="165"/>
      <c r="DK24" s="165"/>
      <c r="DL24" s="12"/>
      <c r="DM24" s="12"/>
      <c r="DN24" s="12"/>
      <c r="DO24" s="12"/>
      <c r="DP24" s="12"/>
      <c r="DQ24" s="12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1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</row>
    <row r="26" spans="1:141" ht="22.5" customHeight="1">
      <c r="A26" s="372" t="s">
        <v>11</v>
      </c>
      <c r="B26" s="373"/>
      <c r="C26" s="373"/>
      <c r="D26" s="374" t="s">
        <v>18</v>
      </c>
      <c r="E26" s="375"/>
      <c r="F26" s="375"/>
      <c r="G26" s="375"/>
      <c r="H26" s="376"/>
      <c r="I26" s="377" t="s">
        <v>20</v>
      </c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7" t="s">
        <v>21</v>
      </c>
      <c r="AG26" s="378"/>
      <c r="AH26" s="378"/>
      <c r="AI26" s="378"/>
      <c r="AJ26" s="378"/>
      <c r="AK26" s="378"/>
      <c r="AL26" s="397"/>
      <c r="AM26" s="385" t="s">
        <v>19</v>
      </c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6"/>
      <c r="AY26" s="377" t="s">
        <v>16</v>
      </c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U26" s="242" t="s">
        <v>11</v>
      </c>
      <c r="BV26" s="287"/>
      <c r="BW26" s="287"/>
      <c r="BX26" s="288" t="s">
        <v>18</v>
      </c>
      <c r="BY26" s="289"/>
      <c r="BZ26" s="289"/>
      <c r="CA26" s="289"/>
      <c r="CB26" s="290"/>
      <c r="CC26" s="291" t="s">
        <v>20</v>
      </c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1" t="s">
        <v>21</v>
      </c>
      <c r="DA26" s="292"/>
      <c r="DB26" s="292"/>
      <c r="DC26" s="292"/>
      <c r="DD26" s="292"/>
      <c r="DE26" s="292"/>
      <c r="DF26" s="416"/>
      <c r="DG26" s="414" t="s">
        <v>19</v>
      </c>
      <c r="DH26" s="414"/>
      <c r="DI26" s="414"/>
      <c r="DJ26" s="414"/>
      <c r="DK26" s="414"/>
      <c r="DL26" s="414"/>
      <c r="DM26" s="414"/>
      <c r="DN26" s="414"/>
      <c r="DO26" s="414"/>
      <c r="DP26" s="414"/>
      <c r="DQ26" s="414"/>
      <c r="DR26" s="415"/>
      <c r="DS26" s="292" t="s">
        <v>16</v>
      </c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</row>
    <row r="27" spans="1:141" ht="15" customHeight="1">
      <c r="A27" s="343">
        <v>1</v>
      </c>
      <c r="B27" s="343"/>
      <c r="C27" s="344"/>
      <c r="D27" s="336" t="str">
        <f>IF(ISBLANK(入力シート!B25),"",入力シート!B25)</f>
        <v/>
      </c>
      <c r="E27" s="337"/>
      <c r="F27" s="337"/>
      <c r="G27" s="337"/>
      <c r="H27" s="347"/>
      <c r="I27" s="366" t="str">
        <f>IF(ISBLANK(入力シート!C25),"",入力シート!C25)</f>
        <v/>
      </c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8"/>
      <c r="AF27" s="357" t="str">
        <f>IF(ISBLANK(入力シート!H25),"",入力シート!H25)</f>
        <v/>
      </c>
      <c r="AG27" s="358"/>
      <c r="AH27" s="358"/>
      <c r="AI27" s="358"/>
      <c r="AJ27" s="358"/>
      <c r="AK27" s="358"/>
      <c r="AL27" s="359"/>
      <c r="AM27" s="408"/>
      <c r="AN27" s="409"/>
      <c r="AO27" s="409"/>
      <c r="AP27" s="409"/>
      <c r="AQ27" s="409"/>
      <c r="AR27" s="383" t="s">
        <v>143</v>
      </c>
      <c r="AS27" s="383"/>
      <c r="AT27" s="379"/>
      <c r="AU27" s="379"/>
      <c r="AV27" s="379"/>
      <c r="AW27" s="379"/>
      <c r="AX27" s="380"/>
      <c r="AY27" s="417" t="str">
        <f>IF(ISBLANK(入力シート!I25),"",入力シート!I25)</f>
        <v/>
      </c>
      <c r="AZ27" s="417"/>
      <c r="BA27" s="417"/>
      <c r="BB27" s="417"/>
      <c r="BC27" s="417"/>
      <c r="BD27" s="417"/>
      <c r="BE27" s="417"/>
      <c r="BF27" s="417"/>
      <c r="BG27" s="417"/>
      <c r="BH27" s="417"/>
      <c r="BI27" s="417"/>
      <c r="BJ27" s="417"/>
      <c r="BK27" s="417"/>
      <c r="BL27" s="417"/>
      <c r="BM27" s="417"/>
      <c r="BN27" s="417"/>
      <c r="BO27" s="417"/>
      <c r="BP27" s="417"/>
      <c r="BQ27" s="417"/>
      <c r="BU27" s="233">
        <v>1</v>
      </c>
      <c r="BV27" s="233"/>
      <c r="BW27" s="234"/>
      <c r="BX27" s="237">
        <f>IF(ISBLANK(入力シート!O25),"",入力シート!O25)</f>
        <v>111</v>
      </c>
      <c r="BY27" s="238"/>
      <c r="BZ27" s="238"/>
      <c r="CA27" s="238"/>
      <c r="CB27" s="239"/>
      <c r="CC27" s="243" t="str">
        <f>IF(ISBLANK(入力シート!P25),"",入力シート!P25)</f>
        <v>市営住宅中央台第一団地11号棟9号室</v>
      </c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5"/>
      <c r="CZ27" s="357" t="str">
        <f>IF(ISBLANK(入力シート!U25),"",入力シート!U25)</f>
        <v>退去</v>
      </c>
      <c r="DA27" s="358"/>
      <c r="DB27" s="358"/>
      <c r="DC27" s="358"/>
      <c r="DD27" s="358"/>
      <c r="DE27" s="358"/>
      <c r="DF27" s="359"/>
      <c r="DG27" s="293"/>
      <c r="DH27" s="294"/>
      <c r="DI27" s="294"/>
      <c r="DJ27" s="294"/>
      <c r="DK27" s="294"/>
      <c r="DL27" s="262" t="s">
        <v>143</v>
      </c>
      <c r="DM27" s="262"/>
      <c r="DN27" s="267"/>
      <c r="DO27" s="267"/>
      <c r="DP27" s="267"/>
      <c r="DQ27" s="267"/>
      <c r="DR27" s="268"/>
      <c r="DS27" s="198"/>
      <c r="DT27" s="246">
        <f>IF(ISBLANK(入力シート!V25),"",入力シート!V25)</f>
        <v>128999</v>
      </c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</row>
    <row r="28" spans="1:141" ht="15" customHeight="1">
      <c r="A28" s="369"/>
      <c r="B28" s="369"/>
      <c r="C28" s="370"/>
      <c r="D28" s="338"/>
      <c r="E28" s="339"/>
      <c r="F28" s="339"/>
      <c r="G28" s="339"/>
      <c r="H28" s="371"/>
      <c r="I28" s="351" t="str">
        <f>IF(ISBLANK(入力シート!C26),"",入力シート!C26)</f>
        <v/>
      </c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3"/>
      <c r="AF28" s="363"/>
      <c r="AG28" s="364"/>
      <c r="AH28" s="364"/>
      <c r="AI28" s="364"/>
      <c r="AJ28" s="364"/>
      <c r="AK28" s="364"/>
      <c r="AL28" s="365"/>
      <c r="AM28" s="406"/>
      <c r="AN28" s="407"/>
      <c r="AO28" s="407"/>
      <c r="AP28" s="407"/>
      <c r="AQ28" s="407"/>
      <c r="AR28" s="384"/>
      <c r="AS28" s="384"/>
      <c r="AT28" s="381"/>
      <c r="AU28" s="381"/>
      <c r="AV28" s="381"/>
      <c r="AW28" s="381"/>
      <c r="AX28" s="382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U28" s="235"/>
      <c r="BV28" s="235"/>
      <c r="BW28" s="236"/>
      <c r="BX28" s="240"/>
      <c r="BY28" s="241"/>
      <c r="BZ28" s="241"/>
      <c r="CA28" s="241"/>
      <c r="CB28" s="242"/>
      <c r="CC28" s="248" t="str">
        <f>IF(ISBLANK(入力シート!P26),"",入力シート!P26)</f>
        <v>4月期内装他退去修繕</v>
      </c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50"/>
      <c r="CZ28" s="363"/>
      <c r="DA28" s="364"/>
      <c r="DB28" s="364"/>
      <c r="DC28" s="364"/>
      <c r="DD28" s="364"/>
      <c r="DE28" s="364"/>
      <c r="DF28" s="365"/>
      <c r="DG28" s="275"/>
      <c r="DH28" s="276"/>
      <c r="DI28" s="276"/>
      <c r="DJ28" s="276"/>
      <c r="DK28" s="276"/>
      <c r="DL28" s="266"/>
      <c r="DM28" s="266"/>
      <c r="DN28" s="271"/>
      <c r="DO28" s="271"/>
      <c r="DP28" s="271"/>
      <c r="DQ28" s="271"/>
      <c r="DR28" s="272"/>
      <c r="DS28" s="199"/>
      <c r="DT28" s="247"/>
      <c r="DU28" s="247"/>
      <c r="DV28" s="247"/>
      <c r="DW28" s="247"/>
      <c r="DX28" s="247"/>
      <c r="DY28" s="247"/>
      <c r="DZ28" s="247"/>
      <c r="EA28" s="247"/>
      <c r="EB28" s="247"/>
      <c r="EC28" s="247"/>
      <c r="ED28" s="247"/>
      <c r="EE28" s="247"/>
      <c r="EF28" s="247"/>
      <c r="EG28" s="247"/>
      <c r="EH28" s="247"/>
      <c r="EI28" s="247"/>
      <c r="EJ28" s="247"/>
      <c r="EK28" s="247"/>
    </row>
    <row r="29" spans="1:141" ht="15" customHeight="1">
      <c r="A29" s="343">
        <v>2</v>
      </c>
      <c r="B29" s="343"/>
      <c r="C29" s="344"/>
      <c r="D29" s="336" t="str">
        <f>IF(ISBLANK(入力シート!B27),"",入力シート!B27)</f>
        <v/>
      </c>
      <c r="E29" s="337"/>
      <c r="F29" s="337"/>
      <c r="G29" s="337"/>
      <c r="H29" s="347"/>
      <c r="I29" s="366" t="str">
        <f>IF(ISBLANK(入力シート!C27),"",入力シート!C27)</f>
        <v/>
      </c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8"/>
      <c r="AF29" s="357" t="str">
        <f>IF(ISBLANK(入力シート!H27),"",入力シート!H27)</f>
        <v/>
      </c>
      <c r="AG29" s="358"/>
      <c r="AH29" s="358"/>
      <c r="AI29" s="358"/>
      <c r="AJ29" s="358"/>
      <c r="AK29" s="358"/>
      <c r="AL29" s="359"/>
      <c r="AM29" s="404"/>
      <c r="AN29" s="405"/>
      <c r="AO29" s="405"/>
      <c r="AP29" s="405"/>
      <c r="AQ29" s="405"/>
      <c r="AR29" s="383" t="s">
        <v>143</v>
      </c>
      <c r="AS29" s="383"/>
      <c r="AT29" s="379"/>
      <c r="AU29" s="379"/>
      <c r="AV29" s="379"/>
      <c r="AW29" s="379"/>
      <c r="AX29" s="380"/>
      <c r="AY29" s="417" t="str">
        <f>IF(ISBLANK(入力シート!I27),"",入力シート!I27)</f>
        <v/>
      </c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U29" s="233">
        <v>2</v>
      </c>
      <c r="BV29" s="233"/>
      <c r="BW29" s="234"/>
      <c r="BX29" s="237">
        <f>IF(ISBLANK(入力シート!O27),"",入力シート!O27)</f>
        <v>222</v>
      </c>
      <c r="BY29" s="238"/>
      <c r="BZ29" s="238"/>
      <c r="CA29" s="238"/>
      <c r="CB29" s="239"/>
      <c r="CC29" s="243" t="str">
        <f>IF(ISBLANK(入力シート!P27),"",入力シート!P27)</f>
        <v>市営住宅宮町竹ノ内団地2号棟</v>
      </c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5"/>
      <c r="CZ29" s="357" t="str">
        <f>IF(ISBLANK(入力シート!U27),"",入力シート!U27)</f>
        <v>通常</v>
      </c>
      <c r="DA29" s="358"/>
      <c r="DB29" s="358"/>
      <c r="DC29" s="358"/>
      <c r="DD29" s="358"/>
      <c r="DE29" s="358"/>
      <c r="DF29" s="359"/>
      <c r="DG29" s="273"/>
      <c r="DH29" s="274"/>
      <c r="DI29" s="274"/>
      <c r="DJ29" s="274"/>
      <c r="DK29" s="274"/>
      <c r="DL29" s="262" t="s">
        <v>143</v>
      </c>
      <c r="DM29" s="262"/>
      <c r="DN29" s="267"/>
      <c r="DO29" s="267"/>
      <c r="DP29" s="267"/>
      <c r="DQ29" s="267"/>
      <c r="DR29" s="268"/>
      <c r="DS29" s="198"/>
      <c r="DT29" s="246">
        <f>IF(ISBLANK(入力シート!V27),"",入力シート!V27)</f>
        <v>9365</v>
      </c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</row>
    <row r="30" spans="1:141" ht="15" customHeight="1">
      <c r="A30" s="369"/>
      <c r="B30" s="369"/>
      <c r="C30" s="370"/>
      <c r="D30" s="338"/>
      <c r="E30" s="339"/>
      <c r="F30" s="339"/>
      <c r="G30" s="339"/>
      <c r="H30" s="371"/>
      <c r="I30" s="351" t="str">
        <f>IF(ISBLANK(入力シート!C28),"",入力シート!C28)</f>
        <v/>
      </c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3"/>
      <c r="AF30" s="363"/>
      <c r="AG30" s="364"/>
      <c r="AH30" s="364"/>
      <c r="AI30" s="364"/>
      <c r="AJ30" s="364"/>
      <c r="AK30" s="364"/>
      <c r="AL30" s="365"/>
      <c r="AM30" s="406"/>
      <c r="AN30" s="407"/>
      <c r="AO30" s="407"/>
      <c r="AP30" s="407"/>
      <c r="AQ30" s="407"/>
      <c r="AR30" s="384"/>
      <c r="AS30" s="384"/>
      <c r="AT30" s="381"/>
      <c r="AU30" s="381"/>
      <c r="AV30" s="381"/>
      <c r="AW30" s="381"/>
      <c r="AX30" s="382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U30" s="235"/>
      <c r="BV30" s="235"/>
      <c r="BW30" s="236"/>
      <c r="BX30" s="240"/>
      <c r="BY30" s="241"/>
      <c r="BZ30" s="241"/>
      <c r="CA30" s="241"/>
      <c r="CB30" s="242"/>
      <c r="CC30" s="248" t="str">
        <f>IF(ISBLANK(入力シート!P28),"",入力シート!P28)</f>
        <v>消防機器点検に伴う消火器交換修繕</v>
      </c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50"/>
      <c r="CZ30" s="363"/>
      <c r="DA30" s="364"/>
      <c r="DB30" s="364"/>
      <c r="DC30" s="364"/>
      <c r="DD30" s="364"/>
      <c r="DE30" s="364"/>
      <c r="DF30" s="365"/>
      <c r="DG30" s="275"/>
      <c r="DH30" s="276"/>
      <c r="DI30" s="276"/>
      <c r="DJ30" s="276"/>
      <c r="DK30" s="276"/>
      <c r="DL30" s="266"/>
      <c r="DM30" s="266"/>
      <c r="DN30" s="271"/>
      <c r="DO30" s="271"/>
      <c r="DP30" s="271"/>
      <c r="DQ30" s="271"/>
      <c r="DR30" s="272"/>
      <c r="DS30" s="199"/>
      <c r="DT30" s="247"/>
      <c r="DU30" s="247"/>
      <c r="DV30" s="247"/>
      <c r="DW30" s="247"/>
      <c r="DX30" s="247"/>
      <c r="DY30" s="247"/>
      <c r="DZ30" s="247"/>
      <c r="EA30" s="247"/>
      <c r="EB30" s="247"/>
      <c r="EC30" s="247"/>
      <c r="ED30" s="247"/>
      <c r="EE30" s="247"/>
      <c r="EF30" s="247"/>
      <c r="EG30" s="247"/>
      <c r="EH30" s="247"/>
      <c r="EI30" s="247"/>
      <c r="EJ30" s="247"/>
      <c r="EK30" s="247"/>
    </row>
    <row r="31" spans="1:141" ht="15" customHeight="1">
      <c r="A31" s="343">
        <v>3</v>
      </c>
      <c r="B31" s="343"/>
      <c r="C31" s="344"/>
      <c r="D31" s="336" t="str">
        <f>IF(ISBLANK(入力シート!B29),"",入力シート!B29)</f>
        <v/>
      </c>
      <c r="E31" s="337"/>
      <c r="F31" s="337"/>
      <c r="G31" s="337"/>
      <c r="H31" s="347"/>
      <c r="I31" s="366" t="str">
        <f>IF(ISBLANK(入力シート!C29),"",入力シート!C29)</f>
        <v/>
      </c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8"/>
      <c r="AF31" s="357" t="str">
        <f>IF(ISBLANK(入力シート!H29),"",入力シート!H29)</f>
        <v/>
      </c>
      <c r="AG31" s="358"/>
      <c r="AH31" s="358"/>
      <c r="AI31" s="358"/>
      <c r="AJ31" s="358"/>
      <c r="AK31" s="358"/>
      <c r="AL31" s="359"/>
      <c r="AM31" s="404"/>
      <c r="AN31" s="405"/>
      <c r="AO31" s="405"/>
      <c r="AP31" s="405"/>
      <c r="AQ31" s="405"/>
      <c r="AR31" s="383" t="s">
        <v>143</v>
      </c>
      <c r="AS31" s="383"/>
      <c r="AT31" s="379"/>
      <c r="AU31" s="379"/>
      <c r="AV31" s="379"/>
      <c r="AW31" s="379"/>
      <c r="AX31" s="380"/>
      <c r="AY31" s="417" t="str">
        <f>IF(ISBLANK(入力シート!I29),"",入力シート!I29)</f>
        <v/>
      </c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  <c r="BO31" s="417"/>
      <c r="BP31" s="417"/>
      <c r="BQ31" s="417"/>
      <c r="BU31" s="233">
        <v>3</v>
      </c>
      <c r="BV31" s="233"/>
      <c r="BW31" s="234"/>
      <c r="BX31" s="237">
        <f>IF(ISBLANK(入力シート!O29),"",入力シート!O29)</f>
        <v>333</v>
      </c>
      <c r="BY31" s="238"/>
      <c r="BZ31" s="238"/>
      <c r="CA31" s="238"/>
      <c r="CB31" s="239"/>
      <c r="CC31" s="243" t="str">
        <f>IF(ISBLANK(入力シート!P29),"",入力シート!P29)</f>
        <v>市営住宅下湯長谷団地662号室</v>
      </c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5"/>
      <c r="CZ31" s="357" t="str">
        <f>IF(ISBLANK(入力シート!U29),"",入力シート!U29)</f>
        <v>通常</v>
      </c>
      <c r="DA31" s="358"/>
      <c r="DB31" s="358"/>
      <c r="DC31" s="358"/>
      <c r="DD31" s="358"/>
      <c r="DE31" s="358"/>
      <c r="DF31" s="359"/>
      <c r="DG31" s="273"/>
      <c r="DH31" s="274"/>
      <c r="DI31" s="274"/>
      <c r="DJ31" s="274"/>
      <c r="DK31" s="274"/>
      <c r="DL31" s="262" t="s">
        <v>143</v>
      </c>
      <c r="DM31" s="262"/>
      <c r="DN31" s="267"/>
      <c r="DO31" s="267"/>
      <c r="DP31" s="267"/>
      <c r="DQ31" s="267"/>
      <c r="DR31" s="268"/>
      <c r="DS31" s="198"/>
      <c r="DT31" s="246">
        <f>IF(ISBLANK(入力シート!V29),"",入力シート!V29)</f>
        <v>59400</v>
      </c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</row>
    <row r="32" spans="1:141" ht="15" customHeight="1">
      <c r="A32" s="369"/>
      <c r="B32" s="369"/>
      <c r="C32" s="370"/>
      <c r="D32" s="338"/>
      <c r="E32" s="339"/>
      <c r="F32" s="339"/>
      <c r="G32" s="339"/>
      <c r="H32" s="371"/>
      <c r="I32" s="351" t="str">
        <f>IF(ISBLANK(入力シート!C30),"",入力シート!C30)</f>
        <v/>
      </c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3"/>
      <c r="AF32" s="363"/>
      <c r="AG32" s="364"/>
      <c r="AH32" s="364"/>
      <c r="AI32" s="364"/>
      <c r="AJ32" s="364"/>
      <c r="AK32" s="364"/>
      <c r="AL32" s="365"/>
      <c r="AM32" s="406"/>
      <c r="AN32" s="407"/>
      <c r="AO32" s="407"/>
      <c r="AP32" s="407"/>
      <c r="AQ32" s="407"/>
      <c r="AR32" s="384"/>
      <c r="AS32" s="384"/>
      <c r="AT32" s="381"/>
      <c r="AU32" s="381"/>
      <c r="AV32" s="381"/>
      <c r="AW32" s="381"/>
      <c r="AX32" s="382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U32" s="235"/>
      <c r="BV32" s="235"/>
      <c r="BW32" s="236"/>
      <c r="BX32" s="240"/>
      <c r="BY32" s="241"/>
      <c r="BZ32" s="241"/>
      <c r="CA32" s="241"/>
      <c r="CB32" s="242"/>
      <c r="CC32" s="248" t="str">
        <f>IF(ISBLANK(入力シート!P30),"",入力シート!P30)</f>
        <v>放棄書に伴う残置物撤去修繕</v>
      </c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50"/>
      <c r="CZ32" s="363"/>
      <c r="DA32" s="364"/>
      <c r="DB32" s="364"/>
      <c r="DC32" s="364"/>
      <c r="DD32" s="364"/>
      <c r="DE32" s="364"/>
      <c r="DF32" s="365"/>
      <c r="DG32" s="275"/>
      <c r="DH32" s="276"/>
      <c r="DI32" s="276"/>
      <c r="DJ32" s="276"/>
      <c r="DK32" s="276"/>
      <c r="DL32" s="266"/>
      <c r="DM32" s="266"/>
      <c r="DN32" s="271"/>
      <c r="DO32" s="271"/>
      <c r="DP32" s="271"/>
      <c r="DQ32" s="271"/>
      <c r="DR32" s="272"/>
      <c r="DS32" s="199"/>
      <c r="DT32" s="247"/>
      <c r="DU32" s="247"/>
      <c r="DV32" s="247"/>
      <c r="DW32" s="247"/>
      <c r="DX32" s="247"/>
      <c r="DY32" s="247"/>
      <c r="DZ32" s="247"/>
      <c r="EA32" s="247"/>
      <c r="EB32" s="247"/>
      <c r="EC32" s="247"/>
      <c r="ED32" s="247"/>
      <c r="EE32" s="247"/>
      <c r="EF32" s="247"/>
      <c r="EG32" s="247"/>
      <c r="EH32" s="247"/>
      <c r="EI32" s="247"/>
      <c r="EJ32" s="247"/>
      <c r="EK32" s="247"/>
    </row>
    <row r="33" spans="1:141" ht="15" customHeight="1">
      <c r="A33" s="343">
        <v>4</v>
      </c>
      <c r="B33" s="343"/>
      <c r="C33" s="344"/>
      <c r="D33" s="336" t="str">
        <f>IF(ISBLANK(入力シート!B31),"",入力シート!B31)</f>
        <v/>
      </c>
      <c r="E33" s="337"/>
      <c r="F33" s="337"/>
      <c r="G33" s="337"/>
      <c r="H33" s="347"/>
      <c r="I33" s="366" t="str">
        <f>IF(ISBLANK(入力シート!C31),"",入力シート!C31)</f>
        <v/>
      </c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8"/>
      <c r="AF33" s="357" t="str">
        <f>IF(ISBLANK(入力シート!H31),"",入力シート!H31)</f>
        <v/>
      </c>
      <c r="AG33" s="358"/>
      <c r="AH33" s="358"/>
      <c r="AI33" s="358"/>
      <c r="AJ33" s="358"/>
      <c r="AK33" s="358"/>
      <c r="AL33" s="359"/>
      <c r="AM33" s="404"/>
      <c r="AN33" s="405"/>
      <c r="AO33" s="405"/>
      <c r="AP33" s="405"/>
      <c r="AQ33" s="405"/>
      <c r="AR33" s="383" t="s">
        <v>143</v>
      </c>
      <c r="AS33" s="383"/>
      <c r="AT33" s="379"/>
      <c r="AU33" s="379"/>
      <c r="AV33" s="379"/>
      <c r="AW33" s="379"/>
      <c r="AX33" s="380"/>
      <c r="AY33" s="417" t="str">
        <f>IF(ISBLANK(入力シート!I31),"",入力シート!I31)</f>
        <v/>
      </c>
      <c r="AZ33" s="417"/>
      <c r="BA33" s="417"/>
      <c r="BB33" s="417"/>
      <c r="BC33" s="417"/>
      <c r="BD33" s="417"/>
      <c r="BE33" s="417"/>
      <c r="BF33" s="417"/>
      <c r="BG33" s="417"/>
      <c r="BH33" s="417"/>
      <c r="BI33" s="417"/>
      <c r="BJ33" s="417"/>
      <c r="BK33" s="417"/>
      <c r="BL33" s="417"/>
      <c r="BM33" s="417"/>
      <c r="BN33" s="417"/>
      <c r="BO33" s="417"/>
      <c r="BP33" s="417"/>
      <c r="BQ33" s="417"/>
      <c r="BU33" s="233">
        <v>4</v>
      </c>
      <c r="BV33" s="233"/>
      <c r="BW33" s="234"/>
      <c r="BX33" s="237">
        <f>IF(ISBLANK(入力シート!O31),"",入力シート!O31)</f>
        <v>333</v>
      </c>
      <c r="BY33" s="238"/>
      <c r="BZ33" s="238"/>
      <c r="CA33" s="238"/>
      <c r="CB33" s="239"/>
      <c r="CC33" s="243" t="str">
        <f>IF(ISBLANK(入力シート!P31),"",入力シート!P31)</f>
        <v>敷金充当分</v>
      </c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5"/>
      <c r="CZ33" s="357" t="str">
        <f>IF(ISBLANK(入力シート!U31),"",入力シート!U31)</f>
        <v>通常</v>
      </c>
      <c r="DA33" s="358"/>
      <c r="DB33" s="358"/>
      <c r="DC33" s="358"/>
      <c r="DD33" s="358"/>
      <c r="DE33" s="358"/>
      <c r="DF33" s="359"/>
      <c r="DG33" s="273"/>
      <c r="DH33" s="274"/>
      <c r="DI33" s="274"/>
      <c r="DJ33" s="274"/>
      <c r="DK33" s="274"/>
      <c r="DL33" s="262" t="s">
        <v>143</v>
      </c>
      <c r="DM33" s="262"/>
      <c r="DN33" s="267"/>
      <c r="DO33" s="267"/>
      <c r="DP33" s="267"/>
      <c r="DQ33" s="267"/>
      <c r="DR33" s="268"/>
      <c r="DS33" s="198"/>
      <c r="DT33" s="246">
        <f>IF(ISBLANK(入力シート!V31),"",入力シート!V31)</f>
        <v>-32100</v>
      </c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</row>
    <row r="34" spans="1:141" ht="15" customHeight="1">
      <c r="A34" s="369"/>
      <c r="B34" s="369"/>
      <c r="C34" s="370"/>
      <c r="D34" s="338"/>
      <c r="E34" s="339"/>
      <c r="F34" s="339"/>
      <c r="G34" s="339"/>
      <c r="H34" s="371"/>
      <c r="I34" s="351" t="str">
        <f>IF(ISBLANK(入力シート!C32),"",入力シート!C32)</f>
        <v/>
      </c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3"/>
      <c r="AF34" s="363"/>
      <c r="AG34" s="364"/>
      <c r="AH34" s="364"/>
      <c r="AI34" s="364"/>
      <c r="AJ34" s="364"/>
      <c r="AK34" s="364"/>
      <c r="AL34" s="365"/>
      <c r="AM34" s="406"/>
      <c r="AN34" s="407"/>
      <c r="AO34" s="407"/>
      <c r="AP34" s="407"/>
      <c r="AQ34" s="407"/>
      <c r="AR34" s="384"/>
      <c r="AS34" s="384"/>
      <c r="AT34" s="381"/>
      <c r="AU34" s="381"/>
      <c r="AV34" s="381"/>
      <c r="AW34" s="381"/>
      <c r="AX34" s="382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U34" s="235"/>
      <c r="BV34" s="235"/>
      <c r="BW34" s="236"/>
      <c r="BX34" s="240"/>
      <c r="BY34" s="241"/>
      <c r="BZ34" s="241"/>
      <c r="CA34" s="241"/>
      <c r="CB34" s="242"/>
      <c r="CC34" s="248" t="str">
        <f>IF(ISBLANK(入力シート!P32),"",入力シート!P32)</f>
        <v/>
      </c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50"/>
      <c r="CZ34" s="363"/>
      <c r="DA34" s="364"/>
      <c r="DB34" s="364"/>
      <c r="DC34" s="364"/>
      <c r="DD34" s="364"/>
      <c r="DE34" s="364"/>
      <c r="DF34" s="365"/>
      <c r="DG34" s="275"/>
      <c r="DH34" s="276"/>
      <c r="DI34" s="276"/>
      <c r="DJ34" s="276"/>
      <c r="DK34" s="276"/>
      <c r="DL34" s="266"/>
      <c r="DM34" s="266"/>
      <c r="DN34" s="271"/>
      <c r="DO34" s="271"/>
      <c r="DP34" s="271"/>
      <c r="DQ34" s="271"/>
      <c r="DR34" s="272"/>
      <c r="DS34" s="199"/>
      <c r="DT34" s="247"/>
      <c r="DU34" s="247"/>
      <c r="DV34" s="247"/>
      <c r="DW34" s="247"/>
      <c r="DX34" s="247"/>
      <c r="DY34" s="247"/>
      <c r="DZ34" s="247"/>
      <c r="EA34" s="247"/>
      <c r="EB34" s="247"/>
      <c r="EC34" s="247"/>
      <c r="ED34" s="247"/>
      <c r="EE34" s="247"/>
      <c r="EF34" s="247"/>
      <c r="EG34" s="247"/>
      <c r="EH34" s="247"/>
      <c r="EI34" s="247"/>
      <c r="EJ34" s="247"/>
      <c r="EK34" s="247"/>
    </row>
    <row r="35" spans="1:141" ht="15" customHeight="1">
      <c r="A35" s="343">
        <v>5</v>
      </c>
      <c r="B35" s="343"/>
      <c r="C35" s="344"/>
      <c r="D35" s="336" t="str">
        <f>IF(ISBLANK(入力シート!B33),"",入力シート!B33)</f>
        <v/>
      </c>
      <c r="E35" s="337"/>
      <c r="F35" s="337"/>
      <c r="G35" s="337"/>
      <c r="H35" s="347"/>
      <c r="I35" s="366" t="str">
        <f>IF(ISBLANK(入力シート!C33),"",入力シート!C33)</f>
        <v/>
      </c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8"/>
      <c r="AF35" s="357" t="str">
        <f>IF(ISBLANK(入力シート!H33),"",入力シート!H33)</f>
        <v/>
      </c>
      <c r="AG35" s="358"/>
      <c r="AH35" s="358"/>
      <c r="AI35" s="358"/>
      <c r="AJ35" s="358"/>
      <c r="AK35" s="358"/>
      <c r="AL35" s="359"/>
      <c r="AM35" s="404"/>
      <c r="AN35" s="405"/>
      <c r="AO35" s="405"/>
      <c r="AP35" s="405"/>
      <c r="AQ35" s="405"/>
      <c r="AR35" s="383" t="s">
        <v>143</v>
      </c>
      <c r="AS35" s="383"/>
      <c r="AT35" s="379"/>
      <c r="AU35" s="379"/>
      <c r="AV35" s="379"/>
      <c r="AW35" s="379"/>
      <c r="AX35" s="380"/>
      <c r="AY35" s="417" t="str">
        <f>IF(ISBLANK(入力シート!I33),"",入力シート!I33)</f>
        <v/>
      </c>
      <c r="AZ35" s="417"/>
      <c r="BA35" s="417"/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U35" s="233">
        <v>5</v>
      </c>
      <c r="BV35" s="233"/>
      <c r="BW35" s="234"/>
      <c r="BX35" s="237">
        <f>IF(ISBLANK(入力シート!O33),"",入力シート!O33)</f>
        <v>444</v>
      </c>
      <c r="BY35" s="238"/>
      <c r="BZ35" s="238"/>
      <c r="CA35" s="238"/>
      <c r="CB35" s="239"/>
      <c r="CC35" s="243" t="str">
        <f>IF(ISBLANK(入力シート!P33),"",入力シート!P33)</f>
        <v>市営住宅原木田前団地1306号室</v>
      </c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5"/>
      <c r="CZ35" s="357" t="str">
        <f>IF(ISBLANK(入力シート!U33),"",入力シート!U33)</f>
        <v>通常(市)</v>
      </c>
      <c r="DA35" s="358"/>
      <c r="DB35" s="358"/>
      <c r="DC35" s="358"/>
      <c r="DD35" s="358"/>
      <c r="DE35" s="358"/>
      <c r="DF35" s="359"/>
      <c r="DG35" s="273"/>
      <c r="DH35" s="274"/>
      <c r="DI35" s="274"/>
      <c r="DJ35" s="274"/>
      <c r="DK35" s="274"/>
      <c r="DL35" s="262" t="s">
        <v>143</v>
      </c>
      <c r="DM35" s="262"/>
      <c r="DN35" s="267"/>
      <c r="DO35" s="267"/>
      <c r="DP35" s="267"/>
      <c r="DQ35" s="267"/>
      <c r="DR35" s="268"/>
      <c r="DS35" s="198"/>
      <c r="DT35" s="246">
        <f>IF(ISBLANK(入力シート!V33),"",入力シート!V33)</f>
        <v>30000</v>
      </c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</row>
    <row r="36" spans="1:141" ht="15" customHeight="1">
      <c r="A36" s="369"/>
      <c r="B36" s="369"/>
      <c r="C36" s="370"/>
      <c r="D36" s="338"/>
      <c r="E36" s="339"/>
      <c r="F36" s="339"/>
      <c r="G36" s="339"/>
      <c r="H36" s="371"/>
      <c r="I36" s="351" t="str">
        <f>IF(ISBLANK(入力シート!C34),"",入力シート!C34)</f>
        <v/>
      </c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63"/>
      <c r="AG36" s="364"/>
      <c r="AH36" s="364"/>
      <c r="AI36" s="364"/>
      <c r="AJ36" s="364"/>
      <c r="AK36" s="364"/>
      <c r="AL36" s="365"/>
      <c r="AM36" s="406"/>
      <c r="AN36" s="407"/>
      <c r="AO36" s="407"/>
      <c r="AP36" s="407"/>
      <c r="AQ36" s="407"/>
      <c r="AR36" s="384"/>
      <c r="AS36" s="384"/>
      <c r="AT36" s="381"/>
      <c r="AU36" s="381"/>
      <c r="AV36" s="381"/>
      <c r="AW36" s="381"/>
      <c r="AX36" s="382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U36" s="235"/>
      <c r="BV36" s="235"/>
      <c r="BW36" s="236"/>
      <c r="BX36" s="240"/>
      <c r="BY36" s="241"/>
      <c r="BZ36" s="241"/>
      <c r="CA36" s="241"/>
      <c r="CB36" s="242"/>
      <c r="CC36" s="248" t="str">
        <f>IF(ISBLANK(入力シート!P34),"",入力シート!P34)</f>
        <v>玄関扉ドアクローザー初期修繕</v>
      </c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50"/>
      <c r="CZ36" s="363"/>
      <c r="DA36" s="364"/>
      <c r="DB36" s="364"/>
      <c r="DC36" s="364"/>
      <c r="DD36" s="364"/>
      <c r="DE36" s="364"/>
      <c r="DF36" s="365"/>
      <c r="DG36" s="275"/>
      <c r="DH36" s="276"/>
      <c r="DI36" s="276"/>
      <c r="DJ36" s="276"/>
      <c r="DK36" s="276"/>
      <c r="DL36" s="266"/>
      <c r="DM36" s="266"/>
      <c r="DN36" s="271"/>
      <c r="DO36" s="271"/>
      <c r="DP36" s="271"/>
      <c r="DQ36" s="271"/>
      <c r="DR36" s="272"/>
      <c r="DS36" s="199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/>
      <c r="EK36" s="247"/>
    </row>
    <row r="37" spans="1:141" ht="15" customHeight="1">
      <c r="A37" s="343">
        <v>6</v>
      </c>
      <c r="B37" s="343"/>
      <c r="C37" s="344"/>
      <c r="D37" s="336" t="str">
        <f>IF(ISBLANK(入力シート!B35),"",入力シート!B35)</f>
        <v/>
      </c>
      <c r="E37" s="337"/>
      <c r="F37" s="337"/>
      <c r="G37" s="337"/>
      <c r="H37" s="347"/>
      <c r="I37" s="366" t="str">
        <f>IF(ISBLANK(入力シート!C35),"",入力シート!C35)</f>
        <v/>
      </c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8"/>
      <c r="AF37" s="357" t="str">
        <f>IF(ISBLANK(入力シート!H35),"",入力シート!H35)</f>
        <v/>
      </c>
      <c r="AG37" s="358"/>
      <c r="AH37" s="358"/>
      <c r="AI37" s="358"/>
      <c r="AJ37" s="358"/>
      <c r="AK37" s="358"/>
      <c r="AL37" s="359"/>
      <c r="AM37" s="404"/>
      <c r="AN37" s="405"/>
      <c r="AO37" s="405"/>
      <c r="AP37" s="405"/>
      <c r="AQ37" s="405"/>
      <c r="AR37" s="383" t="s">
        <v>143</v>
      </c>
      <c r="AS37" s="383"/>
      <c r="AT37" s="379"/>
      <c r="AU37" s="379"/>
      <c r="AV37" s="379"/>
      <c r="AW37" s="379"/>
      <c r="AX37" s="380"/>
      <c r="AY37" s="417" t="str">
        <f>IF(ISBLANK(入力シート!I35),"",入力シート!I35)</f>
        <v/>
      </c>
      <c r="AZ37" s="417"/>
      <c r="BA37" s="417"/>
      <c r="BB37" s="417"/>
      <c r="BC37" s="417"/>
      <c r="BD37" s="417"/>
      <c r="BE37" s="417"/>
      <c r="BF37" s="417"/>
      <c r="BG37" s="417"/>
      <c r="BH37" s="417"/>
      <c r="BI37" s="417"/>
      <c r="BJ37" s="417"/>
      <c r="BK37" s="417"/>
      <c r="BL37" s="417"/>
      <c r="BM37" s="417"/>
      <c r="BN37" s="417"/>
      <c r="BO37" s="417"/>
      <c r="BP37" s="417"/>
      <c r="BQ37" s="417"/>
      <c r="BU37" s="233">
        <v>6</v>
      </c>
      <c r="BV37" s="233"/>
      <c r="BW37" s="234"/>
      <c r="BX37" s="237">
        <f>IF(ISBLANK(入力シート!O35),"",入力シート!O35)</f>
        <v>555</v>
      </c>
      <c r="BY37" s="238"/>
      <c r="BZ37" s="238"/>
      <c r="CA37" s="238"/>
      <c r="CB37" s="239"/>
      <c r="CC37" s="243" t="str">
        <f>IF(ISBLANK(入力シート!P35),"",入力シート!P35)</f>
        <v>市営住宅御代団地10号棟16号室</v>
      </c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5"/>
      <c r="CZ37" s="357" t="str">
        <f>IF(ISBLANK(入力シート!U35),"",入力シート!U35)</f>
        <v>初期(市)</v>
      </c>
      <c r="DA37" s="358"/>
      <c r="DB37" s="358"/>
      <c r="DC37" s="358"/>
      <c r="DD37" s="358"/>
      <c r="DE37" s="358"/>
      <c r="DF37" s="359"/>
      <c r="DG37" s="273"/>
      <c r="DH37" s="274"/>
      <c r="DI37" s="274"/>
      <c r="DJ37" s="274"/>
      <c r="DK37" s="274"/>
      <c r="DL37" s="262" t="s">
        <v>143</v>
      </c>
      <c r="DM37" s="262"/>
      <c r="DN37" s="267"/>
      <c r="DO37" s="267"/>
      <c r="DP37" s="267"/>
      <c r="DQ37" s="267"/>
      <c r="DR37" s="268"/>
      <c r="DS37" s="198"/>
      <c r="DT37" s="246">
        <f>IF(ISBLANK(入力シート!V35),"",入力シート!V35)</f>
        <v>152309</v>
      </c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</row>
    <row r="38" spans="1:141" ht="15" customHeight="1">
      <c r="A38" s="369"/>
      <c r="B38" s="369"/>
      <c r="C38" s="370"/>
      <c r="D38" s="338"/>
      <c r="E38" s="339"/>
      <c r="F38" s="339"/>
      <c r="G38" s="339"/>
      <c r="H38" s="371"/>
      <c r="I38" s="351" t="str">
        <f>IF(ISBLANK(入力シート!C36),"",入力シート!C36)</f>
        <v/>
      </c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3"/>
      <c r="AF38" s="363"/>
      <c r="AG38" s="364"/>
      <c r="AH38" s="364"/>
      <c r="AI38" s="364"/>
      <c r="AJ38" s="364"/>
      <c r="AK38" s="364"/>
      <c r="AL38" s="365"/>
      <c r="AM38" s="406"/>
      <c r="AN38" s="407"/>
      <c r="AO38" s="407"/>
      <c r="AP38" s="407"/>
      <c r="AQ38" s="407"/>
      <c r="AR38" s="384"/>
      <c r="AS38" s="384"/>
      <c r="AT38" s="381"/>
      <c r="AU38" s="381"/>
      <c r="AV38" s="381"/>
      <c r="AW38" s="381"/>
      <c r="AX38" s="382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U38" s="235"/>
      <c r="BV38" s="235"/>
      <c r="BW38" s="236"/>
      <c r="BX38" s="240"/>
      <c r="BY38" s="241"/>
      <c r="BZ38" s="241"/>
      <c r="CA38" s="241"/>
      <c r="CB38" s="242"/>
      <c r="CC38" s="248" t="str">
        <f>IF(ISBLANK(入力シート!P36),"",入力シート!P36)</f>
        <v>台所床修繕</v>
      </c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50"/>
      <c r="CZ38" s="363"/>
      <c r="DA38" s="364"/>
      <c r="DB38" s="364"/>
      <c r="DC38" s="364"/>
      <c r="DD38" s="364"/>
      <c r="DE38" s="364"/>
      <c r="DF38" s="365"/>
      <c r="DG38" s="275"/>
      <c r="DH38" s="276"/>
      <c r="DI38" s="276"/>
      <c r="DJ38" s="276"/>
      <c r="DK38" s="276"/>
      <c r="DL38" s="266"/>
      <c r="DM38" s="266"/>
      <c r="DN38" s="271"/>
      <c r="DO38" s="271"/>
      <c r="DP38" s="271"/>
      <c r="DQ38" s="271"/>
      <c r="DR38" s="272"/>
      <c r="DS38" s="199"/>
      <c r="DT38" s="247"/>
      <c r="DU38" s="247"/>
      <c r="DV38" s="247"/>
      <c r="DW38" s="247"/>
      <c r="DX38" s="247"/>
      <c r="DY38" s="247"/>
      <c r="DZ38" s="247"/>
      <c r="EA38" s="247"/>
      <c r="EB38" s="247"/>
      <c r="EC38" s="247"/>
      <c r="ED38" s="247"/>
      <c r="EE38" s="247"/>
      <c r="EF38" s="247"/>
      <c r="EG38" s="247"/>
      <c r="EH38" s="247"/>
      <c r="EI38" s="247"/>
      <c r="EJ38" s="247"/>
      <c r="EK38" s="247"/>
    </row>
    <row r="39" spans="1:141" ht="15" customHeight="1">
      <c r="A39" s="343">
        <v>7</v>
      </c>
      <c r="B39" s="343"/>
      <c r="C39" s="344"/>
      <c r="D39" s="336" t="str">
        <f>IF(ISBLANK(入力シート!B37),"",入力シート!B37)</f>
        <v/>
      </c>
      <c r="E39" s="337"/>
      <c r="F39" s="337"/>
      <c r="G39" s="337"/>
      <c r="H39" s="347"/>
      <c r="I39" s="366" t="str">
        <f>IF(ISBLANK(入力シート!C37),"",入力シート!C37)</f>
        <v/>
      </c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8"/>
      <c r="AF39" s="357" t="str">
        <f>IF(ISBLANK(入力シート!H37),"",入力シート!H37)</f>
        <v/>
      </c>
      <c r="AG39" s="358"/>
      <c r="AH39" s="358"/>
      <c r="AI39" s="358"/>
      <c r="AJ39" s="358"/>
      <c r="AK39" s="358"/>
      <c r="AL39" s="359"/>
      <c r="AM39" s="404"/>
      <c r="AN39" s="405"/>
      <c r="AO39" s="405"/>
      <c r="AP39" s="405"/>
      <c r="AQ39" s="405"/>
      <c r="AR39" s="383" t="s">
        <v>143</v>
      </c>
      <c r="AS39" s="383"/>
      <c r="AT39" s="379"/>
      <c r="AU39" s="379"/>
      <c r="AV39" s="379"/>
      <c r="AW39" s="379"/>
      <c r="AX39" s="380"/>
      <c r="AY39" s="417" t="str">
        <f>IF(ISBLANK(入力シート!I37),"",入力シート!I37)</f>
        <v/>
      </c>
      <c r="AZ39" s="417"/>
      <c r="BA39" s="417"/>
      <c r="BB39" s="417"/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7"/>
      <c r="BN39" s="417"/>
      <c r="BO39" s="417"/>
      <c r="BP39" s="417"/>
      <c r="BQ39" s="417"/>
      <c r="BU39" s="233">
        <v>7</v>
      </c>
      <c r="BV39" s="233"/>
      <c r="BW39" s="234"/>
      <c r="BX39" s="237">
        <f>IF(ISBLANK(入力シート!O37),"",入力シート!O37)</f>
        <v>666</v>
      </c>
      <c r="BY39" s="238"/>
      <c r="BZ39" s="238"/>
      <c r="CA39" s="238"/>
      <c r="CB39" s="239"/>
      <c r="CC39" s="243" t="str">
        <f>IF(ISBLANK(入力シート!P37),"",入力シート!P37)</f>
        <v>市営住宅八仙団地13号棟</v>
      </c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5"/>
      <c r="CZ39" s="357" t="str">
        <f>IF(ISBLANK(入力シート!U37),"",入力シート!U37)</f>
        <v>緊急(市)</v>
      </c>
      <c r="DA39" s="358"/>
      <c r="DB39" s="358"/>
      <c r="DC39" s="358"/>
      <c r="DD39" s="358"/>
      <c r="DE39" s="358"/>
      <c r="DF39" s="359"/>
      <c r="DG39" s="273"/>
      <c r="DH39" s="274"/>
      <c r="DI39" s="274"/>
      <c r="DJ39" s="274"/>
      <c r="DK39" s="274"/>
      <c r="DL39" s="262" t="s">
        <v>143</v>
      </c>
      <c r="DM39" s="262"/>
      <c r="DN39" s="267"/>
      <c r="DO39" s="267"/>
      <c r="DP39" s="267"/>
      <c r="DQ39" s="267"/>
      <c r="DR39" s="268"/>
      <c r="DS39" s="198"/>
      <c r="DT39" s="246">
        <f>IF(ISBLANK(入力シート!V37),"",入力シート!V37)</f>
        <v>20459</v>
      </c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</row>
    <row r="40" spans="1:141" ht="15" customHeight="1">
      <c r="A40" s="369"/>
      <c r="B40" s="369"/>
      <c r="C40" s="370"/>
      <c r="D40" s="338"/>
      <c r="E40" s="339"/>
      <c r="F40" s="339"/>
      <c r="G40" s="339"/>
      <c r="H40" s="371"/>
      <c r="I40" s="351" t="str">
        <f>IF(ISBLANK(入力シート!C38),"",入力シート!C38)</f>
        <v/>
      </c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3"/>
      <c r="AF40" s="363"/>
      <c r="AG40" s="364"/>
      <c r="AH40" s="364"/>
      <c r="AI40" s="364"/>
      <c r="AJ40" s="364"/>
      <c r="AK40" s="364"/>
      <c r="AL40" s="365"/>
      <c r="AM40" s="406"/>
      <c r="AN40" s="407"/>
      <c r="AO40" s="407"/>
      <c r="AP40" s="407"/>
      <c r="AQ40" s="407"/>
      <c r="AR40" s="384"/>
      <c r="AS40" s="384"/>
      <c r="AT40" s="381"/>
      <c r="AU40" s="381"/>
      <c r="AV40" s="381"/>
      <c r="AW40" s="381"/>
      <c r="AX40" s="382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U40" s="235"/>
      <c r="BV40" s="235"/>
      <c r="BW40" s="236"/>
      <c r="BX40" s="240"/>
      <c r="BY40" s="241"/>
      <c r="BZ40" s="241"/>
      <c r="CA40" s="241"/>
      <c r="CB40" s="242"/>
      <c r="CC40" s="248" t="str">
        <f>IF(ISBLANK(入力シート!P38),"",入力シート!P38)</f>
        <v>浴室天井剥がれ修繕</v>
      </c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50"/>
      <c r="CZ40" s="363"/>
      <c r="DA40" s="364"/>
      <c r="DB40" s="364"/>
      <c r="DC40" s="364"/>
      <c r="DD40" s="364"/>
      <c r="DE40" s="364"/>
      <c r="DF40" s="365"/>
      <c r="DG40" s="275"/>
      <c r="DH40" s="276"/>
      <c r="DI40" s="276"/>
      <c r="DJ40" s="276"/>
      <c r="DK40" s="276"/>
      <c r="DL40" s="266"/>
      <c r="DM40" s="266"/>
      <c r="DN40" s="271"/>
      <c r="DO40" s="271"/>
      <c r="DP40" s="271"/>
      <c r="DQ40" s="271"/>
      <c r="DR40" s="272"/>
      <c r="DS40" s="199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</row>
    <row r="41" spans="1:141" ht="15" customHeight="1">
      <c r="A41" s="343">
        <v>8</v>
      </c>
      <c r="B41" s="343"/>
      <c r="C41" s="344"/>
      <c r="D41" s="336" t="str">
        <f>IF(ISBLANK(入力シート!B39),"",入力シート!B39)</f>
        <v/>
      </c>
      <c r="E41" s="337"/>
      <c r="F41" s="337"/>
      <c r="G41" s="337"/>
      <c r="H41" s="347"/>
      <c r="I41" s="366" t="str">
        <f>IF(ISBLANK(入力シート!C39),"",入力シート!C39)</f>
        <v/>
      </c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8"/>
      <c r="AF41" s="357" t="str">
        <f>IF(ISBLANK(入力シート!H39),"",入力シート!H39)</f>
        <v/>
      </c>
      <c r="AG41" s="358"/>
      <c r="AH41" s="358"/>
      <c r="AI41" s="358"/>
      <c r="AJ41" s="358"/>
      <c r="AK41" s="358"/>
      <c r="AL41" s="359"/>
      <c r="AM41" s="404"/>
      <c r="AN41" s="405"/>
      <c r="AO41" s="405"/>
      <c r="AP41" s="405"/>
      <c r="AQ41" s="405"/>
      <c r="AR41" s="383" t="s">
        <v>143</v>
      </c>
      <c r="AS41" s="383"/>
      <c r="AT41" s="379"/>
      <c r="AU41" s="379"/>
      <c r="AV41" s="379"/>
      <c r="AW41" s="379"/>
      <c r="AX41" s="380"/>
      <c r="AY41" s="417" t="str">
        <f>IF(ISBLANK(入力シート!I39),"",入力シート!I39)</f>
        <v/>
      </c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U41" s="233">
        <v>8</v>
      </c>
      <c r="BV41" s="233"/>
      <c r="BW41" s="234"/>
      <c r="BX41" s="237">
        <f>IF(ISBLANK(入力シート!O39),"",入力シート!O39)</f>
        <v>777</v>
      </c>
      <c r="BY41" s="238"/>
      <c r="BZ41" s="238"/>
      <c r="CA41" s="238"/>
      <c r="CB41" s="239"/>
      <c r="CC41" s="243" t="str">
        <f>IF(ISBLANK(入力シート!P39),"",入力シート!P39)</f>
        <v>市営住宅薄磯団地1号棟</v>
      </c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4"/>
      <c r="CW41" s="244"/>
      <c r="CX41" s="244"/>
      <c r="CY41" s="245"/>
      <c r="CZ41" s="357" t="str">
        <f>IF(ISBLANK(入力シート!U39),"",入力シート!U39)</f>
        <v>緊急(災害)</v>
      </c>
      <c r="DA41" s="358"/>
      <c r="DB41" s="358"/>
      <c r="DC41" s="358"/>
      <c r="DD41" s="358"/>
      <c r="DE41" s="358"/>
      <c r="DF41" s="359"/>
      <c r="DG41" s="263"/>
      <c r="DH41" s="263"/>
      <c r="DI41" s="263"/>
      <c r="DJ41" s="263"/>
      <c r="DK41" s="263"/>
      <c r="DL41" s="262" t="s">
        <v>143</v>
      </c>
      <c r="DM41" s="262"/>
      <c r="DN41" s="267"/>
      <c r="DO41" s="267"/>
      <c r="DP41" s="267"/>
      <c r="DQ41" s="267"/>
      <c r="DR41" s="268"/>
      <c r="DS41" s="198"/>
      <c r="DT41" s="246">
        <f>IF(ISBLANK(入力シート!V39),"",入力シート!V39)</f>
        <v>319652</v>
      </c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</row>
    <row r="42" spans="1:141" ht="15" customHeight="1">
      <c r="A42" s="369"/>
      <c r="B42" s="369"/>
      <c r="C42" s="370"/>
      <c r="D42" s="338"/>
      <c r="E42" s="339"/>
      <c r="F42" s="339"/>
      <c r="G42" s="339"/>
      <c r="H42" s="371"/>
      <c r="I42" s="351" t="str">
        <f>IF(ISBLANK(入力シート!C40),"",入力シート!C40)</f>
        <v/>
      </c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3"/>
      <c r="AF42" s="363"/>
      <c r="AG42" s="364"/>
      <c r="AH42" s="364"/>
      <c r="AI42" s="364"/>
      <c r="AJ42" s="364"/>
      <c r="AK42" s="364"/>
      <c r="AL42" s="365"/>
      <c r="AM42" s="406"/>
      <c r="AN42" s="407"/>
      <c r="AO42" s="407"/>
      <c r="AP42" s="407"/>
      <c r="AQ42" s="407"/>
      <c r="AR42" s="384"/>
      <c r="AS42" s="384"/>
      <c r="AT42" s="381"/>
      <c r="AU42" s="381"/>
      <c r="AV42" s="381"/>
      <c r="AW42" s="381"/>
      <c r="AX42" s="382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U42" s="235"/>
      <c r="BV42" s="235"/>
      <c r="BW42" s="236"/>
      <c r="BX42" s="240"/>
      <c r="BY42" s="241"/>
      <c r="BZ42" s="241"/>
      <c r="CA42" s="241"/>
      <c r="CB42" s="242"/>
      <c r="CC42" s="248" t="str">
        <f>IF(ISBLANK(入力シート!P40),"",入力シート!P40)</f>
        <v>雑排水管破断修繕</v>
      </c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50"/>
      <c r="CZ42" s="363"/>
      <c r="DA42" s="364"/>
      <c r="DB42" s="364"/>
      <c r="DC42" s="364"/>
      <c r="DD42" s="364"/>
      <c r="DE42" s="364"/>
      <c r="DF42" s="365"/>
      <c r="DG42" s="266"/>
      <c r="DH42" s="266"/>
      <c r="DI42" s="266"/>
      <c r="DJ42" s="266"/>
      <c r="DK42" s="266"/>
      <c r="DL42" s="266"/>
      <c r="DM42" s="266"/>
      <c r="DN42" s="271"/>
      <c r="DO42" s="271"/>
      <c r="DP42" s="271"/>
      <c r="DQ42" s="271"/>
      <c r="DR42" s="272"/>
      <c r="DS42" s="199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</row>
    <row r="43" spans="1:141" ht="15" customHeight="1">
      <c r="A43" s="343">
        <v>9</v>
      </c>
      <c r="B43" s="343"/>
      <c r="C43" s="344"/>
      <c r="D43" s="336" t="str">
        <f>IF(ISBLANK(入力シート!B41),"",入力シート!B41)</f>
        <v/>
      </c>
      <c r="E43" s="337"/>
      <c r="F43" s="337"/>
      <c r="G43" s="337"/>
      <c r="H43" s="347"/>
      <c r="I43" s="366" t="str">
        <f>IF(ISBLANK(入力シート!C41),"",入力シート!C41)</f>
        <v/>
      </c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8"/>
      <c r="AF43" s="357" t="str">
        <f>IF(ISBLANK(入力シート!H41),"",入力シート!H41)</f>
        <v/>
      </c>
      <c r="AG43" s="358"/>
      <c r="AH43" s="358"/>
      <c r="AI43" s="358"/>
      <c r="AJ43" s="358"/>
      <c r="AK43" s="358"/>
      <c r="AL43" s="359"/>
      <c r="AM43" s="404"/>
      <c r="AN43" s="405"/>
      <c r="AO43" s="405"/>
      <c r="AP43" s="405"/>
      <c r="AQ43" s="405"/>
      <c r="AR43" s="383" t="s">
        <v>143</v>
      </c>
      <c r="AS43" s="383"/>
      <c r="AT43" s="379"/>
      <c r="AU43" s="379"/>
      <c r="AV43" s="379"/>
      <c r="AW43" s="379"/>
      <c r="AX43" s="380"/>
      <c r="AY43" s="417" t="str">
        <f>IF(ISBLANK(入力シート!I41),"",入力シート!I41)</f>
        <v/>
      </c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U43" s="233">
        <v>9</v>
      </c>
      <c r="BV43" s="233"/>
      <c r="BW43" s="234"/>
      <c r="BX43" s="237">
        <f>IF(ISBLANK(入力シート!O41),"",入力シート!O41)</f>
        <v>888</v>
      </c>
      <c r="BY43" s="238"/>
      <c r="BZ43" s="238"/>
      <c r="CA43" s="238"/>
      <c r="CB43" s="239"/>
      <c r="CC43" s="243" t="str">
        <f>IF(ISBLANK(入力シート!P41),"",入力シート!P41)</f>
        <v>市営住宅永崎団地集会所</v>
      </c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5"/>
      <c r="CZ43" s="357" t="str">
        <f>IF(ISBLANK(入力シート!U41),"",入力シート!U41)</f>
        <v>通常(災害)</v>
      </c>
      <c r="DA43" s="358"/>
      <c r="DB43" s="358"/>
      <c r="DC43" s="358"/>
      <c r="DD43" s="358"/>
      <c r="DE43" s="358"/>
      <c r="DF43" s="359"/>
      <c r="DG43" s="262"/>
      <c r="DH43" s="262"/>
      <c r="DI43" s="262"/>
      <c r="DJ43" s="262"/>
      <c r="DK43" s="262"/>
      <c r="DL43" s="262" t="s">
        <v>143</v>
      </c>
      <c r="DM43" s="262"/>
      <c r="DN43" s="267"/>
      <c r="DO43" s="267"/>
      <c r="DP43" s="267"/>
      <c r="DQ43" s="267"/>
      <c r="DR43" s="268"/>
      <c r="DS43" s="198"/>
      <c r="DT43" s="246">
        <f>IF(ISBLANK(入力シート!V41),"",入力シート!V41)</f>
        <v>178000</v>
      </c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</row>
    <row r="44" spans="1:141" ht="15" customHeight="1">
      <c r="A44" s="369"/>
      <c r="B44" s="369"/>
      <c r="C44" s="370"/>
      <c r="D44" s="338"/>
      <c r="E44" s="339"/>
      <c r="F44" s="339"/>
      <c r="G44" s="339"/>
      <c r="H44" s="371"/>
      <c r="I44" s="351" t="str">
        <f>IF(ISBLANK(入力シート!C42),"",入力シート!C42)</f>
        <v/>
      </c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3"/>
      <c r="AF44" s="363"/>
      <c r="AG44" s="364"/>
      <c r="AH44" s="364"/>
      <c r="AI44" s="364"/>
      <c r="AJ44" s="364"/>
      <c r="AK44" s="364"/>
      <c r="AL44" s="365"/>
      <c r="AM44" s="406"/>
      <c r="AN44" s="407"/>
      <c r="AO44" s="407"/>
      <c r="AP44" s="407"/>
      <c r="AQ44" s="407"/>
      <c r="AR44" s="384"/>
      <c r="AS44" s="384"/>
      <c r="AT44" s="381"/>
      <c r="AU44" s="381"/>
      <c r="AV44" s="381"/>
      <c r="AW44" s="381"/>
      <c r="AX44" s="382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U44" s="235"/>
      <c r="BV44" s="235"/>
      <c r="BW44" s="236"/>
      <c r="BX44" s="240"/>
      <c r="BY44" s="241"/>
      <c r="BZ44" s="241"/>
      <c r="CA44" s="241"/>
      <c r="CB44" s="242"/>
      <c r="CC44" s="248" t="str">
        <f>IF(ISBLANK(入力シート!P42),"",入力シート!P42)</f>
        <v>雨漏り修繕</v>
      </c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50"/>
      <c r="CZ44" s="363"/>
      <c r="DA44" s="364"/>
      <c r="DB44" s="364"/>
      <c r="DC44" s="364"/>
      <c r="DD44" s="364"/>
      <c r="DE44" s="364"/>
      <c r="DF44" s="365"/>
      <c r="DG44" s="266"/>
      <c r="DH44" s="266"/>
      <c r="DI44" s="266"/>
      <c r="DJ44" s="266"/>
      <c r="DK44" s="266"/>
      <c r="DL44" s="266"/>
      <c r="DM44" s="266"/>
      <c r="DN44" s="271"/>
      <c r="DO44" s="271"/>
      <c r="DP44" s="271"/>
      <c r="DQ44" s="271"/>
      <c r="DR44" s="272"/>
      <c r="DS44" s="199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</row>
    <row r="45" spans="1:141" ht="15" customHeight="1">
      <c r="A45" s="343">
        <v>10</v>
      </c>
      <c r="B45" s="343"/>
      <c r="C45" s="344"/>
      <c r="D45" s="336" t="str">
        <f>IF(ISBLANK(入力シート!B43),"",入力シート!B43)</f>
        <v/>
      </c>
      <c r="E45" s="337"/>
      <c r="F45" s="337"/>
      <c r="G45" s="337"/>
      <c r="H45" s="347"/>
      <c r="I45" s="366" t="str">
        <f>IF(ISBLANK(入力シート!C43),"",入力シート!C43)</f>
        <v/>
      </c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8"/>
      <c r="AF45" s="357" t="str">
        <f>IF(ISBLANK(入力シート!H43),"",入力シート!H43)</f>
        <v/>
      </c>
      <c r="AG45" s="358"/>
      <c r="AH45" s="358"/>
      <c r="AI45" s="358"/>
      <c r="AJ45" s="358"/>
      <c r="AK45" s="358"/>
      <c r="AL45" s="359"/>
      <c r="AM45" s="405"/>
      <c r="AN45" s="405"/>
      <c r="AO45" s="405"/>
      <c r="AP45" s="405"/>
      <c r="AQ45" s="405"/>
      <c r="AR45" s="383" t="s">
        <v>143</v>
      </c>
      <c r="AS45" s="383"/>
      <c r="AT45" s="379"/>
      <c r="AU45" s="379"/>
      <c r="AV45" s="379"/>
      <c r="AW45" s="379"/>
      <c r="AX45" s="380"/>
      <c r="AY45" s="417" t="str">
        <f>IF(ISBLANK(入力シート!I43),"",入力シート!I43)</f>
        <v/>
      </c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17"/>
      <c r="BM45" s="417"/>
      <c r="BN45" s="417"/>
      <c r="BO45" s="417"/>
      <c r="BP45" s="417"/>
      <c r="BQ45" s="417"/>
      <c r="BU45" s="233">
        <v>10</v>
      </c>
      <c r="BV45" s="233"/>
      <c r="BW45" s="234"/>
      <c r="BX45" s="237">
        <f>IF(ISBLANK(入力シート!O43),"",入力シート!O43)</f>
        <v>999</v>
      </c>
      <c r="BY45" s="238"/>
      <c r="BZ45" s="238"/>
      <c r="CA45" s="238"/>
      <c r="CB45" s="239"/>
      <c r="CC45" s="243" t="str">
        <f>IF(ISBLANK(入力シート!P43),"",入力シート!P43)</f>
        <v>市営住宅豊間団地3号棟109号室</v>
      </c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5"/>
      <c r="CZ45" s="357" t="str">
        <f>IF(ISBLANK(入力シート!U43),"",入力シート!U43)</f>
        <v>退去(災害)</v>
      </c>
      <c r="DA45" s="358"/>
      <c r="DB45" s="358"/>
      <c r="DC45" s="358"/>
      <c r="DD45" s="358"/>
      <c r="DE45" s="358"/>
      <c r="DF45" s="359"/>
      <c r="DG45" s="262"/>
      <c r="DH45" s="262"/>
      <c r="DI45" s="262"/>
      <c r="DJ45" s="262"/>
      <c r="DK45" s="262"/>
      <c r="DL45" s="262" t="s">
        <v>143</v>
      </c>
      <c r="DM45" s="262"/>
      <c r="DN45" s="267"/>
      <c r="DO45" s="267"/>
      <c r="DP45" s="267"/>
      <c r="DQ45" s="267"/>
      <c r="DR45" s="268"/>
      <c r="DS45" s="198"/>
      <c r="DT45" s="246">
        <f>IF(ISBLANK(入力シート!V43),"",入力シート!V43)</f>
        <v>499999</v>
      </c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</row>
    <row r="46" spans="1:141" ht="15" customHeight="1">
      <c r="A46" s="345"/>
      <c r="B46" s="345"/>
      <c r="C46" s="346"/>
      <c r="D46" s="348"/>
      <c r="E46" s="349"/>
      <c r="F46" s="349"/>
      <c r="G46" s="349"/>
      <c r="H46" s="350"/>
      <c r="I46" s="354" t="str">
        <f>IF(ISBLANK(入力シート!C44),"",入力シート!C44)</f>
        <v/>
      </c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6"/>
      <c r="AF46" s="360"/>
      <c r="AG46" s="361"/>
      <c r="AH46" s="361"/>
      <c r="AI46" s="361"/>
      <c r="AJ46" s="361"/>
      <c r="AK46" s="361"/>
      <c r="AL46" s="362"/>
      <c r="AM46" s="405"/>
      <c r="AN46" s="405"/>
      <c r="AO46" s="405"/>
      <c r="AP46" s="405"/>
      <c r="AQ46" s="405"/>
      <c r="AR46" s="410"/>
      <c r="AS46" s="410"/>
      <c r="AT46" s="411"/>
      <c r="AU46" s="411"/>
      <c r="AV46" s="411"/>
      <c r="AW46" s="411"/>
      <c r="AX46" s="412"/>
      <c r="AY46" s="419"/>
      <c r="AZ46" s="419"/>
      <c r="BA46" s="419"/>
      <c r="BB46" s="419"/>
      <c r="BC46" s="419"/>
      <c r="BD46" s="419"/>
      <c r="BE46" s="419"/>
      <c r="BF46" s="419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  <c r="BU46" s="253"/>
      <c r="BV46" s="253"/>
      <c r="BW46" s="254"/>
      <c r="BX46" s="255"/>
      <c r="BY46" s="256"/>
      <c r="BZ46" s="256"/>
      <c r="CA46" s="256"/>
      <c r="CB46" s="257"/>
      <c r="CC46" s="259" t="str">
        <f>IF(ISBLANK(入力シート!P44),"",入力シート!P44)</f>
        <v>5月期退去修繕</v>
      </c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1"/>
      <c r="CZ46" s="360"/>
      <c r="DA46" s="361"/>
      <c r="DB46" s="361"/>
      <c r="DC46" s="361"/>
      <c r="DD46" s="361"/>
      <c r="DE46" s="361"/>
      <c r="DF46" s="362"/>
      <c r="DG46" s="263"/>
      <c r="DH46" s="263"/>
      <c r="DI46" s="263"/>
      <c r="DJ46" s="263"/>
      <c r="DK46" s="263"/>
      <c r="DL46" s="263"/>
      <c r="DM46" s="263"/>
      <c r="DN46" s="269"/>
      <c r="DO46" s="269"/>
      <c r="DP46" s="269"/>
      <c r="DQ46" s="269"/>
      <c r="DR46" s="270"/>
      <c r="DS46" s="12"/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8"/>
    </row>
    <row r="47" spans="1:141" ht="30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121"/>
      <c r="AI47" s="121"/>
      <c r="AJ47" s="121"/>
      <c r="AL47" s="121"/>
      <c r="AM47" s="264" t="s">
        <v>12</v>
      </c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5"/>
      <c r="AY47" s="413" t="str">
        <f>IF(AY27="", "", SUM(AY27:BQ46))</f>
        <v/>
      </c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DB47" s="6"/>
      <c r="DC47" s="6"/>
      <c r="DD47" s="6"/>
      <c r="DF47" s="121"/>
      <c r="DG47" s="264" t="s">
        <v>12</v>
      </c>
      <c r="DH47" s="264"/>
      <c r="DI47" s="264"/>
      <c r="DJ47" s="264"/>
      <c r="DK47" s="264"/>
      <c r="DL47" s="264"/>
      <c r="DM47" s="264"/>
      <c r="DN47" s="264"/>
      <c r="DO47" s="264"/>
      <c r="DP47" s="264"/>
      <c r="DQ47" s="264"/>
      <c r="DR47" s="265"/>
      <c r="DS47" s="12"/>
      <c r="DT47" s="251">
        <f>IF(ISBLANK(DT27),"",SUM(DT27:EK45))</f>
        <v>1366083</v>
      </c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52"/>
      <c r="EJ47" s="252"/>
      <c r="EK47" s="252"/>
    </row>
    <row r="49" spans="123:123" ht="15" customHeight="1">
      <c r="DS49" s="73"/>
    </row>
  </sheetData>
  <mergeCells count="301">
    <mergeCell ref="DN41:DR42"/>
    <mergeCell ref="DN39:DR40"/>
    <mergeCell ref="DN37:DR38"/>
    <mergeCell ref="DN35:DR36"/>
    <mergeCell ref="DN33:DR34"/>
    <mergeCell ref="DN31:DR32"/>
    <mergeCell ref="DN29:DR30"/>
    <mergeCell ref="DN27:DR28"/>
    <mergeCell ref="AY45:BQ46"/>
    <mergeCell ref="AY29:BQ30"/>
    <mergeCell ref="AY31:BQ32"/>
    <mergeCell ref="AY33:BQ34"/>
    <mergeCell ref="AY35:BQ36"/>
    <mergeCell ref="AY37:BQ38"/>
    <mergeCell ref="AY39:BQ40"/>
    <mergeCell ref="AY41:BQ42"/>
    <mergeCell ref="AY43:BQ44"/>
    <mergeCell ref="BU29:BW30"/>
    <mergeCell ref="BX29:CB30"/>
    <mergeCell ref="CC29:CY29"/>
    <mergeCell ref="BU33:BW34"/>
    <mergeCell ref="BX33:CB34"/>
    <mergeCell ref="CC33:CY33"/>
    <mergeCell ref="BU37:BW38"/>
    <mergeCell ref="AY47:BQ47"/>
    <mergeCell ref="AM47:AX47"/>
    <mergeCell ref="DS26:EK26"/>
    <mergeCell ref="DG26:DR26"/>
    <mergeCell ref="CZ26:DF26"/>
    <mergeCell ref="CZ45:DF46"/>
    <mergeCell ref="CZ43:DF44"/>
    <mergeCell ref="CZ41:DF42"/>
    <mergeCell ref="CZ39:DF40"/>
    <mergeCell ref="CZ37:DF38"/>
    <mergeCell ref="CZ35:DF36"/>
    <mergeCell ref="CZ33:DF34"/>
    <mergeCell ref="CZ31:DF32"/>
    <mergeCell ref="CZ29:DF30"/>
    <mergeCell ref="CZ27:DF28"/>
    <mergeCell ref="DL27:DM28"/>
    <mergeCell ref="DL29:DM30"/>
    <mergeCell ref="DL31:DM32"/>
    <mergeCell ref="DL33:DM34"/>
    <mergeCell ref="DL35:DM36"/>
    <mergeCell ref="DL37:DM38"/>
    <mergeCell ref="DL39:DM40"/>
    <mergeCell ref="DL41:DM42"/>
    <mergeCell ref="AY27:BQ28"/>
    <mergeCell ref="AT45:AX46"/>
    <mergeCell ref="AT43:AX44"/>
    <mergeCell ref="AT41:AX42"/>
    <mergeCell ref="AT39:AX40"/>
    <mergeCell ref="AT37:AX38"/>
    <mergeCell ref="AT35:AX36"/>
    <mergeCell ref="AT33:AX34"/>
    <mergeCell ref="AT31:AX32"/>
    <mergeCell ref="AT29:AX30"/>
    <mergeCell ref="AR35:AS36"/>
    <mergeCell ref="AR37:AS38"/>
    <mergeCell ref="AM31:AQ32"/>
    <mergeCell ref="AM29:AQ30"/>
    <mergeCell ref="AM27:AQ28"/>
    <mergeCell ref="AR43:AS44"/>
    <mergeCell ref="AR45:AS46"/>
    <mergeCell ref="AM45:AQ46"/>
    <mergeCell ref="AM43:AQ44"/>
    <mergeCell ref="AM41:AQ42"/>
    <mergeCell ref="AM39:AQ40"/>
    <mergeCell ref="AM37:AQ38"/>
    <mergeCell ref="AM35:AQ36"/>
    <mergeCell ref="AM33:AQ34"/>
    <mergeCell ref="AR39:AS40"/>
    <mergeCell ref="AR41:AS42"/>
    <mergeCell ref="AF19:AJ20"/>
    <mergeCell ref="M21:Q21"/>
    <mergeCell ref="AN18:AV19"/>
    <mergeCell ref="AN23:AU23"/>
    <mergeCell ref="BC21:BD21"/>
    <mergeCell ref="BC23:BD23"/>
    <mergeCell ref="BF21:BH21"/>
    <mergeCell ref="BF23:BH23"/>
    <mergeCell ref="AV21:BB21"/>
    <mergeCell ref="AV23:BB23"/>
    <mergeCell ref="AW18:BQ19"/>
    <mergeCell ref="BO21:BP21"/>
    <mergeCell ref="BO23:BP23"/>
    <mergeCell ref="AY26:BQ26"/>
    <mergeCell ref="AM26:AX26"/>
    <mergeCell ref="I36:AE36"/>
    <mergeCell ref="AW11:BC12"/>
    <mergeCell ref="BD11:BG12"/>
    <mergeCell ref="B16:I16"/>
    <mergeCell ref="AN15:AV16"/>
    <mergeCell ref="AW15:AY16"/>
    <mergeCell ref="AZ15:BB16"/>
    <mergeCell ref="BC15:BE16"/>
    <mergeCell ref="BF15:BH16"/>
    <mergeCell ref="BI15:BK16"/>
    <mergeCell ref="AN11:AV12"/>
    <mergeCell ref="AN13:AV14"/>
    <mergeCell ref="B11:L11"/>
    <mergeCell ref="BL15:BN16"/>
    <mergeCell ref="AN21:AU21"/>
    <mergeCell ref="O23:W23"/>
    <mergeCell ref="X23:AJ23"/>
    <mergeCell ref="BI21:BN21"/>
    <mergeCell ref="BI23:BN23"/>
    <mergeCell ref="AF26:AL26"/>
    <mergeCell ref="B19:AE20"/>
    <mergeCell ref="R21:AJ21"/>
    <mergeCell ref="AT27:AX28"/>
    <mergeCell ref="A27:C28"/>
    <mergeCell ref="A33:C34"/>
    <mergeCell ref="D33:H34"/>
    <mergeCell ref="I27:AE27"/>
    <mergeCell ref="I29:AE29"/>
    <mergeCell ref="A31:C32"/>
    <mergeCell ref="D31:H32"/>
    <mergeCell ref="I34:AE34"/>
    <mergeCell ref="AF33:AL34"/>
    <mergeCell ref="I30:AE30"/>
    <mergeCell ref="I32:AE32"/>
    <mergeCell ref="I31:AE31"/>
    <mergeCell ref="A29:C30"/>
    <mergeCell ref="D29:H30"/>
    <mergeCell ref="I33:AE33"/>
    <mergeCell ref="AF31:AL32"/>
    <mergeCell ref="AF29:AL30"/>
    <mergeCell ref="AF27:AL28"/>
    <mergeCell ref="AR27:AS28"/>
    <mergeCell ref="AR29:AS30"/>
    <mergeCell ref="AR31:AS32"/>
    <mergeCell ref="AR33:AS34"/>
    <mergeCell ref="A41:C42"/>
    <mergeCell ref="D41:H42"/>
    <mergeCell ref="AF39:AL40"/>
    <mergeCell ref="AF37:AL38"/>
    <mergeCell ref="A26:C26"/>
    <mergeCell ref="D26:H26"/>
    <mergeCell ref="I26:AE26"/>
    <mergeCell ref="I28:AE28"/>
    <mergeCell ref="D27:H28"/>
    <mergeCell ref="I35:AE35"/>
    <mergeCell ref="A35:C36"/>
    <mergeCell ref="D35:H36"/>
    <mergeCell ref="D37:H38"/>
    <mergeCell ref="AF41:AL42"/>
    <mergeCell ref="AF35:AL36"/>
    <mergeCell ref="I40:AE40"/>
    <mergeCell ref="I42:AE42"/>
    <mergeCell ref="I41:AE41"/>
    <mergeCell ref="I39:AE39"/>
    <mergeCell ref="A39:C40"/>
    <mergeCell ref="D39:H40"/>
    <mergeCell ref="I37:AE37"/>
    <mergeCell ref="A37:C38"/>
    <mergeCell ref="I38:AE38"/>
    <mergeCell ref="A45:C46"/>
    <mergeCell ref="D45:H46"/>
    <mergeCell ref="I44:AE44"/>
    <mergeCell ref="I46:AE46"/>
    <mergeCell ref="AF45:AL46"/>
    <mergeCell ref="AF43:AL44"/>
    <mergeCell ref="I45:AE45"/>
    <mergeCell ref="I43:AE43"/>
    <mergeCell ref="A43:C44"/>
    <mergeCell ref="D43:H44"/>
    <mergeCell ref="P1:BB3"/>
    <mergeCell ref="BN1:BQ2"/>
    <mergeCell ref="DH15:DP16"/>
    <mergeCell ref="DQ15:DS16"/>
    <mergeCell ref="DT15:DV16"/>
    <mergeCell ref="DW15:DY16"/>
    <mergeCell ref="DZ15:EB16"/>
    <mergeCell ref="EC15:EE16"/>
    <mergeCell ref="BV10:DB10"/>
    <mergeCell ref="BV12:DD15"/>
    <mergeCell ref="DH11:DP12"/>
    <mergeCell ref="DQ11:DW12"/>
    <mergeCell ref="DX11:EA12"/>
    <mergeCell ref="BV11:CF11"/>
    <mergeCell ref="BN11:BQ12"/>
    <mergeCell ref="BH11:BM12"/>
    <mergeCell ref="AW13:BQ14"/>
    <mergeCell ref="BU7:CY7"/>
    <mergeCell ref="BU8:DA8"/>
    <mergeCell ref="BV16:CC16"/>
    <mergeCell ref="EB11:EG12"/>
    <mergeCell ref="DQ13:EK14"/>
    <mergeCell ref="EF15:EH16"/>
    <mergeCell ref="DH13:DP14"/>
    <mergeCell ref="DH21:DO21"/>
    <mergeCell ref="CK21:DB21"/>
    <mergeCell ref="CE21:CJ21"/>
    <mergeCell ref="DP21:DV21"/>
    <mergeCell ref="CI1:DU3"/>
    <mergeCell ref="EG1:EJ2"/>
    <mergeCell ref="BU1:CG3"/>
    <mergeCell ref="BV17:DD18"/>
    <mergeCell ref="EI15:EK16"/>
    <mergeCell ref="EH11:EK12"/>
    <mergeCell ref="DH18:DP19"/>
    <mergeCell ref="DR18:EK19"/>
    <mergeCell ref="BV19:CY20"/>
    <mergeCell ref="CZ19:DD20"/>
    <mergeCell ref="DW21:DX21"/>
    <mergeCell ref="DZ21:EB21"/>
    <mergeCell ref="EC21:EH21"/>
    <mergeCell ref="EI21:EJ21"/>
    <mergeCell ref="BV5:BY6"/>
    <mergeCell ref="BZ5:CB6"/>
    <mergeCell ref="CC5:CD6"/>
    <mergeCell ref="CE5:CG6"/>
    <mergeCell ref="CH5:CI6"/>
    <mergeCell ref="CJ5:CL6"/>
    <mergeCell ref="CE23:CM23"/>
    <mergeCell ref="CN23:DD23"/>
    <mergeCell ref="DZ23:EB23"/>
    <mergeCell ref="EC23:EH23"/>
    <mergeCell ref="EI23:EJ23"/>
    <mergeCell ref="BU27:BW28"/>
    <mergeCell ref="BX27:CB28"/>
    <mergeCell ref="CC27:CY27"/>
    <mergeCell ref="DT27:EK28"/>
    <mergeCell ref="CC28:CY28"/>
    <mergeCell ref="DH23:DO23"/>
    <mergeCell ref="DP23:DV23"/>
    <mergeCell ref="DW23:DX23"/>
    <mergeCell ref="BZ24:CD24"/>
    <mergeCell ref="CE24:DD24"/>
    <mergeCell ref="BU26:BW26"/>
    <mergeCell ref="BX26:CB26"/>
    <mergeCell ref="CC26:CY26"/>
    <mergeCell ref="DG27:DK28"/>
    <mergeCell ref="DT29:EK30"/>
    <mergeCell ref="CC30:CY30"/>
    <mergeCell ref="DG29:DK30"/>
    <mergeCell ref="BU31:BW32"/>
    <mergeCell ref="BX31:CB32"/>
    <mergeCell ref="CC31:CY31"/>
    <mergeCell ref="DT31:EK32"/>
    <mergeCell ref="CC32:CY32"/>
    <mergeCell ref="DG31:DK32"/>
    <mergeCell ref="DT33:EK34"/>
    <mergeCell ref="CC34:CY34"/>
    <mergeCell ref="DG33:DK34"/>
    <mergeCell ref="BU35:BW36"/>
    <mergeCell ref="BX35:CB36"/>
    <mergeCell ref="CC35:CY35"/>
    <mergeCell ref="DT35:EK36"/>
    <mergeCell ref="CC36:CY36"/>
    <mergeCell ref="DG35:DK36"/>
    <mergeCell ref="BX37:CB38"/>
    <mergeCell ref="CC37:CY37"/>
    <mergeCell ref="DT37:EK38"/>
    <mergeCell ref="CC38:CY38"/>
    <mergeCell ref="BU39:BW40"/>
    <mergeCell ref="BX39:CB40"/>
    <mergeCell ref="CC39:CY39"/>
    <mergeCell ref="DT39:EK40"/>
    <mergeCell ref="CC40:CY40"/>
    <mergeCell ref="DG39:DK40"/>
    <mergeCell ref="DG37:DK38"/>
    <mergeCell ref="BU41:BW42"/>
    <mergeCell ref="BX41:CB42"/>
    <mergeCell ref="CC41:CY41"/>
    <mergeCell ref="DT41:EK42"/>
    <mergeCell ref="CC42:CY42"/>
    <mergeCell ref="DT47:EK47"/>
    <mergeCell ref="BU45:BW46"/>
    <mergeCell ref="BX45:CB46"/>
    <mergeCell ref="CC45:CY45"/>
    <mergeCell ref="DT45:EK46"/>
    <mergeCell ref="CC46:CY46"/>
    <mergeCell ref="DL45:DM46"/>
    <mergeCell ref="DG47:DR47"/>
    <mergeCell ref="BU43:BW44"/>
    <mergeCell ref="BX43:CB44"/>
    <mergeCell ref="CC43:CY43"/>
    <mergeCell ref="DT43:EK44"/>
    <mergeCell ref="CC44:CY44"/>
    <mergeCell ref="DL43:DM44"/>
    <mergeCell ref="DG45:DK46"/>
    <mergeCell ref="DG43:DK44"/>
    <mergeCell ref="DG41:DK42"/>
    <mergeCell ref="DN45:DR46"/>
    <mergeCell ref="DN43:DR44"/>
    <mergeCell ref="CM5:CN6"/>
    <mergeCell ref="B10:AH10"/>
    <mergeCell ref="B12:AJ15"/>
    <mergeCell ref="BO15:BQ16"/>
    <mergeCell ref="B17:AJ18"/>
    <mergeCell ref="B5:E6"/>
    <mergeCell ref="F5:H6"/>
    <mergeCell ref="I5:J6"/>
    <mergeCell ref="K5:M6"/>
    <mergeCell ref="N5:O6"/>
    <mergeCell ref="P5:R6"/>
    <mergeCell ref="S5:T6"/>
    <mergeCell ref="A7:AE7"/>
    <mergeCell ref="A8:AG8"/>
  </mergeCells>
  <phoneticPr fontId="5"/>
  <dataValidations count="2">
    <dataValidation imeMode="halfAlpha" allowBlank="1" showInputMessage="1" showErrorMessage="1" sqref="D39 D27 BX27 D33 BX39 D29 BX29 D41 D35 BX41 BX31 D45 D31 BX33 D43 BX45 BX35 D37 BX43 BX37"/>
    <dataValidation imeMode="hiragana" allowBlank="1" showInputMessage="1" showErrorMessage="1" sqref="I27:I46 CC27:CC46"/>
  </dataValidations>
  <pageMargins left="0.98425196850393704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A1:Y76"/>
  <sheetViews>
    <sheetView tabSelected="1" zoomScale="70" zoomScaleNormal="70" workbookViewId="0"/>
  </sheetViews>
  <sheetFormatPr defaultRowHeight="13.5"/>
  <cols>
    <col min="1" max="1" width="5.625" customWidth="1"/>
    <col min="2" max="2" width="11" bestFit="1" customWidth="1"/>
    <col min="8" max="8" width="8.875" customWidth="1"/>
    <col min="13" max="13" width="3.625" customWidth="1"/>
    <col min="14" max="14" width="5.625" customWidth="1"/>
    <col min="15" max="15" width="11" bestFit="1" customWidth="1"/>
  </cols>
  <sheetData>
    <row r="1" spans="1:25" ht="24.95" customHeight="1">
      <c r="A1" s="204" t="s">
        <v>110</v>
      </c>
      <c r="B1" s="188"/>
      <c r="C1" s="188"/>
      <c r="D1" s="188"/>
      <c r="E1" s="205" t="s">
        <v>152</v>
      </c>
      <c r="F1" s="206"/>
      <c r="G1" s="206"/>
      <c r="H1" s="206"/>
      <c r="I1" s="206"/>
      <c r="J1" s="206"/>
      <c r="K1" s="206"/>
      <c r="L1" s="188"/>
      <c r="M1" s="188"/>
      <c r="N1" s="61" t="s">
        <v>146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24.95" customHeight="1">
      <c r="A3" s="207" t="s">
        <v>136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63" t="s">
        <v>136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24.95" customHeight="1">
      <c r="A4" s="188" t="s">
        <v>113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62" t="s">
        <v>113</v>
      </c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39.950000000000003" customHeight="1">
      <c r="A5" s="208" t="s">
        <v>114</v>
      </c>
      <c r="B5" s="188" t="s">
        <v>111</v>
      </c>
      <c r="C5" s="209" t="s">
        <v>122</v>
      </c>
      <c r="D5" s="474"/>
      <c r="E5" s="475"/>
      <c r="F5" s="475"/>
      <c r="G5" s="475"/>
      <c r="H5" s="475"/>
      <c r="I5" s="476"/>
      <c r="J5" s="188"/>
      <c r="K5" s="188"/>
      <c r="L5" s="188"/>
      <c r="M5" s="188"/>
      <c r="N5" s="64" t="s">
        <v>114</v>
      </c>
      <c r="O5" s="62" t="s">
        <v>111</v>
      </c>
      <c r="P5" s="65" t="s">
        <v>122</v>
      </c>
      <c r="Q5" s="420" t="s">
        <v>203</v>
      </c>
      <c r="R5" s="421"/>
      <c r="S5" s="421"/>
      <c r="T5" s="421"/>
      <c r="U5" s="421"/>
      <c r="V5" s="422"/>
      <c r="W5" s="62"/>
      <c r="X5" s="62"/>
      <c r="Y5" s="62"/>
    </row>
    <row r="6" spans="1:25" ht="24.95" customHeight="1">
      <c r="A6" s="208"/>
      <c r="B6" s="188"/>
      <c r="C6" s="209"/>
      <c r="D6" s="210"/>
      <c r="E6" s="210"/>
      <c r="F6" s="210"/>
      <c r="G6" s="210"/>
      <c r="H6" s="210"/>
      <c r="I6" s="210"/>
      <c r="J6" s="188"/>
      <c r="K6" s="188"/>
      <c r="L6" s="188"/>
      <c r="M6" s="188"/>
      <c r="N6" s="64"/>
      <c r="O6" s="62"/>
      <c r="P6" s="65"/>
      <c r="Q6" s="66"/>
      <c r="R6" s="66"/>
      <c r="S6" s="66"/>
      <c r="T6" s="66"/>
      <c r="U6" s="66"/>
      <c r="V6" s="66"/>
      <c r="W6" s="62"/>
      <c r="X6" s="62"/>
      <c r="Y6" s="62"/>
    </row>
    <row r="7" spans="1:25" ht="39.950000000000003" customHeight="1">
      <c r="A7" s="208" t="s">
        <v>116</v>
      </c>
      <c r="B7" s="188" t="s">
        <v>121</v>
      </c>
      <c r="C7" s="209" t="s">
        <v>122</v>
      </c>
      <c r="D7" s="474"/>
      <c r="E7" s="475"/>
      <c r="F7" s="475"/>
      <c r="G7" s="475"/>
      <c r="H7" s="475"/>
      <c r="I7" s="476"/>
      <c r="J7" s="188"/>
      <c r="K7" s="188"/>
      <c r="L7" s="188"/>
      <c r="M7" s="188"/>
      <c r="N7" s="64" t="s">
        <v>116</v>
      </c>
      <c r="O7" s="62" t="s">
        <v>121</v>
      </c>
      <c r="P7" s="65" t="s">
        <v>122</v>
      </c>
      <c r="Q7" s="420" t="s">
        <v>204</v>
      </c>
      <c r="R7" s="421"/>
      <c r="S7" s="421"/>
      <c r="T7" s="421"/>
      <c r="U7" s="421"/>
      <c r="V7" s="422"/>
      <c r="W7" s="62"/>
      <c r="X7" s="62"/>
      <c r="Y7" s="62"/>
    </row>
    <row r="8" spans="1:25" ht="24.95" customHeight="1">
      <c r="A8" s="208"/>
      <c r="B8" s="188"/>
      <c r="C8" s="209"/>
      <c r="D8" s="210"/>
      <c r="E8" s="210"/>
      <c r="F8" s="210"/>
      <c r="G8" s="210"/>
      <c r="H8" s="210"/>
      <c r="I8" s="210"/>
      <c r="J8" s="188"/>
      <c r="K8" s="188"/>
      <c r="L8" s="188"/>
      <c r="M8" s="188"/>
      <c r="N8" s="64"/>
      <c r="O8" s="62"/>
      <c r="P8" s="65"/>
      <c r="Q8" s="66"/>
      <c r="R8" s="66"/>
      <c r="S8" s="66"/>
      <c r="T8" s="66"/>
      <c r="U8" s="66"/>
      <c r="V8" s="66"/>
      <c r="W8" s="62"/>
      <c r="X8" s="62"/>
      <c r="Y8" s="62"/>
    </row>
    <row r="9" spans="1:25" ht="39.950000000000003" customHeight="1">
      <c r="A9" s="208" t="s">
        <v>118</v>
      </c>
      <c r="B9" s="188" t="s">
        <v>123</v>
      </c>
      <c r="C9" s="209" t="s">
        <v>122</v>
      </c>
      <c r="D9" s="474"/>
      <c r="E9" s="475"/>
      <c r="F9" s="475"/>
      <c r="G9" s="475"/>
      <c r="H9" s="475"/>
      <c r="I9" s="476"/>
      <c r="J9" s="188"/>
      <c r="K9" s="188"/>
      <c r="L9" s="188"/>
      <c r="M9" s="188"/>
      <c r="N9" s="64" t="s">
        <v>118</v>
      </c>
      <c r="O9" s="62" t="s">
        <v>123</v>
      </c>
      <c r="P9" s="65" t="s">
        <v>122</v>
      </c>
      <c r="Q9" s="420" t="s">
        <v>205</v>
      </c>
      <c r="R9" s="421"/>
      <c r="S9" s="421"/>
      <c r="T9" s="421"/>
      <c r="U9" s="421"/>
      <c r="V9" s="422"/>
      <c r="W9" s="62"/>
      <c r="X9" s="62"/>
      <c r="Y9" s="62"/>
    </row>
    <row r="10" spans="1:25" ht="24.95" customHeight="1">
      <c r="A10" s="208"/>
      <c r="B10" s="188"/>
      <c r="C10" s="209"/>
      <c r="D10" s="210"/>
      <c r="E10" s="210"/>
      <c r="F10" s="210"/>
      <c r="G10" s="210"/>
      <c r="H10" s="210"/>
      <c r="I10" s="210"/>
      <c r="J10" s="188"/>
      <c r="K10" s="188"/>
      <c r="L10" s="188"/>
      <c r="M10" s="188"/>
      <c r="N10" s="64"/>
      <c r="O10" s="62"/>
      <c r="P10" s="65"/>
      <c r="Q10" s="66"/>
      <c r="R10" s="66"/>
      <c r="S10" s="66"/>
      <c r="T10" s="66"/>
      <c r="U10" s="66"/>
      <c r="V10" s="66"/>
      <c r="W10" s="62"/>
      <c r="X10" s="62"/>
      <c r="Y10" s="62"/>
    </row>
    <row r="11" spans="1:25" ht="39.950000000000003" customHeight="1">
      <c r="A11" s="208" t="s">
        <v>120</v>
      </c>
      <c r="B11" s="188" t="s">
        <v>112</v>
      </c>
      <c r="C11" s="209" t="s">
        <v>122</v>
      </c>
      <c r="D11" s="474"/>
      <c r="E11" s="475"/>
      <c r="F11" s="475"/>
      <c r="G11" s="475"/>
      <c r="H11" s="475"/>
      <c r="I11" s="476"/>
      <c r="J11" s="188"/>
      <c r="K11" s="188"/>
      <c r="L11" s="188"/>
      <c r="M11" s="188"/>
      <c r="N11" s="64" t="s">
        <v>120</v>
      </c>
      <c r="O11" s="62" t="s">
        <v>112</v>
      </c>
      <c r="P11" s="65" t="s">
        <v>122</v>
      </c>
      <c r="Q11" s="420" t="s">
        <v>206</v>
      </c>
      <c r="R11" s="421"/>
      <c r="S11" s="421"/>
      <c r="T11" s="421"/>
      <c r="U11" s="421"/>
      <c r="V11" s="422"/>
      <c r="W11" s="62"/>
      <c r="X11" s="62"/>
      <c r="Y11" s="62"/>
    </row>
    <row r="12" spans="1:25" ht="24.95" customHeight="1">
      <c r="A12" s="208"/>
      <c r="B12" s="188"/>
      <c r="C12" s="209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64"/>
      <c r="O12" s="62"/>
      <c r="P12" s="65"/>
      <c r="Q12" s="62"/>
      <c r="R12" s="62"/>
      <c r="S12" s="62"/>
      <c r="T12" s="62"/>
      <c r="U12" s="62"/>
      <c r="V12" s="62"/>
      <c r="W12" s="62"/>
      <c r="X12" s="62"/>
      <c r="Y12" s="62"/>
    </row>
    <row r="13" spans="1:25" ht="39.950000000000003" customHeight="1">
      <c r="A13" s="208" t="s">
        <v>171</v>
      </c>
      <c r="B13" s="188" t="s">
        <v>172</v>
      </c>
      <c r="C13" s="209" t="s">
        <v>122</v>
      </c>
      <c r="D13" s="474"/>
      <c r="E13" s="475"/>
      <c r="F13" s="475"/>
      <c r="G13" s="475"/>
      <c r="H13" s="475"/>
      <c r="I13" s="476"/>
      <c r="J13" s="188"/>
      <c r="K13" s="188"/>
      <c r="L13" s="188"/>
      <c r="M13" s="188"/>
      <c r="N13" s="64" t="s">
        <v>170</v>
      </c>
      <c r="O13" s="62" t="s">
        <v>172</v>
      </c>
      <c r="P13" s="65" t="s">
        <v>122</v>
      </c>
      <c r="Q13" s="420" t="s">
        <v>207</v>
      </c>
      <c r="R13" s="421"/>
      <c r="S13" s="421"/>
      <c r="T13" s="421"/>
      <c r="U13" s="421"/>
      <c r="V13" s="422"/>
      <c r="W13" s="62"/>
      <c r="X13" s="62"/>
      <c r="Y13" s="62"/>
    </row>
    <row r="14" spans="1:25" ht="24.95" customHeight="1">
      <c r="A14" s="208"/>
      <c r="B14" s="188"/>
      <c r="C14" s="209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64"/>
      <c r="O14" s="62"/>
      <c r="P14" s="65"/>
      <c r="Q14" s="62"/>
      <c r="R14" s="62"/>
      <c r="S14" s="62"/>
      <c r="T14" s="62"/>
      <c r="U14" s="62"/>
      <c r="V14" s="62"/>
      <c r="W14" s="62"/>
      <c r="X14" s="62"/>
      <c r="Y14" s="62"/>
    </row>
    <row r="15" spans="1:25" ht="24.95" customHeight="1">
      <c r="A15" s="211" t="s">
        <v>125</v>
      </c>
      <c r="B15" s="188"/>
      <c r="C15" s="209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67" t="s">
        <v>125</v>
      </c>
      <c r="O15" s="62"/>
      <c r="P15" s="65"/>
      <c r="Q15" s="62"/>
      <c r="R15" s="62"/>
      <c r="S15" s="62"/>
      <c r="T15" s="62"/>
      <c r="U15" s="62"/>
      <c r="V15" s="62"/>
      <c r="W15" s="62"/>
      <c r="X15" s="62"/>
      <c r="Y15" s="62"/>
    </row>
    <row r="16" spans="1:25" ht="39.950000000000003" customHeight="1">
      <c r="A16" s="211" t="s">
        <v>114</v>
      </c>
      <c r="B16" s="188" t="s">
        <v>126</v>
      </c>
      <c r="C16" s="209" t="s">
        <v>122</v>
      </c>
      <c r="D16" s="446"/>
      <c r="E16" s="448"/>
      <c r="F16" s="212" t="s">
        <v>109</v>
      </c>
      <c r="G16" s="488"/>
      <c r="H16" s="489"/>
      <c r="I16" s="213" t="s">
        <v>167</v>
      </c>
      <c r="J16" s="188"/>
      <c r="K16" s="188"/>
      <c r="L16" s="188"/>
      <c r="M16" s="188"/>
      <c r="N16" s="67" t="s">
        <v>114</v>
      </c>
      <c r="O16" s="62" t="s">
        <v>126</v>
      </c>
      <c r="P16" s="65" t="s">
        <v>122</v>
      </c>
      <c r="Q16" s="449" t="s">
        <v>208</v>
      </c>
      <c r="R16" s="451"/>
      <c r="S16" s="194" t="s">
        <v>109</v>
      </c>
      <c r="T16" s="484" t="s">
        <v>209</v>
      </c>
      <c r="U16" s="485"/>
      <c r="V16" s="194" t="s">
        <v>168</v>
      </c>
      <c r="W16" s="62"/>
      <c r="X16" s="62"/>
      <c r="Y16" s="62"/>
    </row>
    <row r="17" spans="1:25" ht="24.95" customHeight="1">
      <c r="A17" s="211"/>
      <c r="B17" s="188"/>
      <c r="C17" s="209"/>
      <c r="D17" s="214"/>
      <c r="E17" s="214"/>
      <c r="F17" s="215"/>
      <c r="G17" s="216"/>
      <c r="H17" s="216"/>
      <c r="I17" s="215"/>
      <c r="J17" s="188"/>
      <c r="K17" s="188"/>
      <c r="L17" s="188"/>
      <c r="M17" s="188"/>
      <c r="N17" s="67"/>
      <c r="O17" s="62"/>
      <c r="P17" s="65"/>
      <c r="Q17" s="71"/>
      <c r="R17" s="71"/>
      <c r="S17" s="68"/>
      <c r="T17" s="72"/>
      <c r="U17" s="72"/>
      <c r="V17" s="68"/>
      <c r="W17" s="62"/>
      <c r="X17" s="62"/>
      <c r="Y17" s="62"/>
    </row>
    <row r="18" spans="1:25" ht="39.950000000000003" customHeight="1">
      <c r="A18" s="211" t="s">
        <v>116</v>
      </c>
      <c r="B18" s="188" t="s">
        <v>147</v>
      </c>
      <c r="C18" s="209" t="s">
        <v>148</v>
      </c>
      <c r="D18" s="446"/>
      <c r="E18" s="447"/>
      <c r="F18" s="448"/>
      <c r="G18" s="216"/>
      <c r="H18" s="216"/>
      <c r="I18" s="215"/>
      <c r="J18" s="188"/>
      <c r="K18" s="188"/>
      <c r="L18" s="188"/>
      <c r="M18" s="188"/>
      <c r="N18" s="67" t="s">
        <v>116</v>
      </c>
      <c r="O18" s="62" t="s">
        <v>147</v>
      </c>
      <c r="P18" s="65" t="s">
        <v>148</v>
      </c>
      <c r="Q18" s="449" t="s">
        <v>149</v>
      </c>
      <c r="R18" s="450"/>
      <c r="S18" s="451"/>
      <c r="T18" s="72"/>
      <c r="U18" s="72"/>
      <c r="V18" s="68"/>
      <c r="W18" s="62"/>
      <c r="X18" s="62"/>
      <c r="Y18" s="62"/>
    </row>
    <row r="19" spans="1:25" ht="24.95" customHeight="1">
      <c r="A19" s="211"/>
      <c r="B19" s="188"/>
      <c r="C19" s="209"/>
      <c r="D19" s="188"/>
      <c r="E19" s="188"/>
      <c r="F19" s="101"/>
      <c r="G19" s="101"/>
      <c r="H19" s="101"/>
      <c r="I19" s="101"/>
      <c r="J19" s="188"/>
      <c r="K19" s="188"/>
      <c r="L19" s="188"/>
      <c r="M19" s="188"/>
      <c r="N19" s="67"/>
      <c r="O19" s="62"/>
      <c r="P19" s="65"/>
      <c r="Q19" s="62"/>
      <c r="R19" s="62"/>
      <c r="S19" s="69"/>
      <c r="T19" s="69"/>
      <c r="U19" s="69"/>
      <c r="V19" s="69"/>
      <c r="W19" s="62"/>
      <c r="X19" s="62"/>
      <c r="Y19" s="62"/>
    </row>
    <row r="20" spans="1:25" ht="39.950000000000003" customHeight="1">
      <c r="A20" s="211" t="s">
        <v>118</v>
      </c>
      <c r="B20" s="188" t="s">
        <v>127</v>
      </c>
      <c r="C20" s="209" t="s">
        <v>122</v>
      </c>
      <c r="D20" s="217"/>
      <c r="E20" s="217"/>
      <c r="F20" s="217"/>
      <c r="G20" s="217"/>
      <c r="H20" s="217"/>
      <c r="I20" s="217"/>
      <c r="J20" s="217"/>
      <c r="K20" s="188"/>
      <c r="L20" s="188"/>
      <c r="M20" s="188"/>
      <c r="N20" s="67" t="s">
        <v>118</v>
      </c>
      <c r="O20" s="62" t="s">
        <v>127</v>
      </c>
      <c r="P20" s="65" t="s">
        <v>122</v>
      </c>
      <c r="Q20" s="193">
        <v>0</v>
      </c>
      <c r="R20" s="193">
        <v>1</v>
      </c>
      <c r="S20" s="193">
        <v>2</v>
      </c>
      <c r="T20" s="193">
        <v>3</v>
      </c>
      <c r="U20" s="193">
        <v>4</v>
      </c>
      <c r="V20" s="193">
        <v>5</v>
      </c>
      <c r="W20" s="193">
        <v>6</v>
      </c>
      <c r="X20" s="62"/>
      <c r="Y20" s="62"/>
    </row>
    <row r="21" spans="1:25" ht="24.95" customHeight="1">
      <c r="A21" s="211"/>
      <c r="B21" s="188" t="s">
        <v>151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67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24.95" customHeight="1">
      <c r="A22" s="53" t="s">
        <v>128</v>
      </c>
      <c r="N22" s="67" t="s">
        <v>128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ht="24.95" customHeight="1">
      <c r="A23" s="468"/>
      <c r="B23" s="479" t="s">
        <v>129</v>
      </c>
      <c r="C23" s="486" t="s">
        <v>140</v>
      </c>
      <c r="D23" s="480" t="s">
        <v>142</v>
      </c>
      <c r="E23" s="480"/>
      <c r="F23" s="480"/>
      <c r="G23" s="481"/>
      <c r="H23" s="479" t="s">
        <v>21</v>
      </c>
      <c r="I23" s="423" t="s">
        <v>179</v>
      </c>
      <c r="J23" s="424"/>
      <c r="K23" s="423" t="s">
        <v>197</v>
      </c>
      <c r="L23" s="424"/>
      <c r="N23" s="433"/>
      <c r="O23" s="463" t="s">
        <v>129</v>
      </c>
      <c r="P23" s="472" t="s">
        <v>140</v>
      </c>
      <c r="Q23" s="461" t="s">
        <v>142</v>
      </c>
      <c r="R23" s="461"/>
      <c r="S23" s="461"/>
      <c r="T23" s="462"/>
      <c r="U23" s="463" t="s">
        <v>21</v>
      </c>
      <c r="V23" s="427" t="s">
        <v>179</v>
      </c>
      <c r="W23" s="428"/>
      <c r="X23" s="427" t="s">
        <v>197</v>
      </c>
      <c r="Y23" s="428"/>
    </row>
    <row r="24" spans="1:25" ht="24.95" customHeight="1">
      <c r="A24" s="468"/>
      <c r="B24" s="479"/>
      <c r="C24" s="487"/>
      <c r="D24" s="482" t="s">
        <v>141</v>
      </c>
      <c r="E24" s="482"/>
      <c r="F24" s="482"/>
      <c r="G24" s="483"/>
      <c r="H24" s="479"/>
      <c r="I24" s="436" t="s">
        <v>181</v>
      </c>
      <c r="J24" s="437"/>
      <c r="K24" s="438" t="s">
        <v>180</v>
      </c>
      <c r="L24" s="439"/>
      <c r="N24" s="433"/>
      <c r="O24" s="463"/>
      <c r="P24" s="473"/>
      <c r="Q24" s="459" t="s">
        <v>141</v>
      </c>
      <c r="R24" s="459"/>
      <c r="S24" s="459"/>
      <c r="T24" s="460"/>
      <c r="U24" s="463"/>
      <c r="V24" s="429" t="s">
        <v>185</v>
      </c>
      <c r="W24" s="430"/>
      <c r="X24" s="464" t="s">
        <v>184</v>
      </c>
      <c r="Y24" s="465"/>
    </row>
    <row r="25" spans="1:25" ht="24.95" customHeight="1">
      <c r="A25" s="468" t="s">
        <v>114</v>
      </c>
      <c r="B25" s="469"/>
      <c r="C25" s="470"/>
      <c r="D25" s="470"/>
      <c r="E25" s="470"/>
      <c r="F25" s="470"/>
      <c r="G25" s="470"/>
      <c r="H25" s="477"/>
      <c r="I25" s="425"/>
      <c r="J25" s="426"/>
      <c r="K25" s="442">
        <f>I25-I26-K26</f>
        <v>0</v>
      </c>
      <c r="L25" s="443"/>
      <c r="N25" s="433" t="s">
        <v>114</v>
      </c>
      <c r="O25" s="434">
        <v>111</v>
      </c>
      <c r="P25" s="435" t="s">
        <v>210</v>
      </c>
      <c r="Q25" s="435"/>
      <c r="R25" s="435"/>
      <c r="S25" s="435"/>
      <c r="T25" s="435"/>
      <c r="U25" s="466" t="s">
        <v>27</v>
      </c>
      <c r="V25" s="431">
        <v>128999</v>
      </c>
      <c r="W25" s="432"/>
      <c r="X25" s="453">
        <f>(V25-X26)/1.1</f>
        <v>117271.81818181818</v>
      </c>
      <c r="Y25" s="454"/>
    </row>
    <row r="26" spans="1:25" ht="24.95" customHeight="1">
      <c r="A26" s="468"/>
      <c r="B26" s="469"/>
      <c r="C26" s="471"/>
      <c r="D26" s="471"/>
      <c r="E26" s="471"/>
      <c r="F26" s="471"/>
      <c r="G26" s="471"/>
      <c r="H26" s="478"/>
      <c r="I26" s="440">
        <f>TRUNC((I25 - K26) / 1.1 * 0.1, 0)</f>
        <v>0</v>
      </c>
      <c r="J26" s="441"/>
      <c r="K26" s="444"/>
      <c r="L26" s="445"/>
      <c r="N26" s="433"/>
      <c r="O26" s="434"/>
      <c r="P26" s="452" t="s">
        <v>211</v>
      </c>
      <c r="Q26" s="452"/>
      <c r="R26" s="452"/>
      <c r="S26" s="452"/>
      <c r="T26" s="452"/>
      <c r="U26" s="467"/>
      <c r="V26" s="455">
        <f>TRUNC((V25 - X26) / 1.1 * 0.1, 0)</f>
        <v>11727</v>
      </c>
      <c r="W26" s="456"/>
      <c r="X26" s="457">
        <v>0</v>
      </c>
      <c r="Y26" s="458"/>
    </row>
    <row r="27" spans="1:25" ht="24.95" customHeight="1">
      <c r="A27" s="468" t="s">
        <v>115</v>
      </c>
      <c r="B27" s="469"/>
      <c r="C27" s="470"/>
      <c r="D27" s="470"/>
      <c r="E27" s="470"/>
      <c r="F27" s="470"/>
      <c r="G27" s="470"/>
      <c r="H27" s="477"/>
      <c r="I27" s="425"/>
      <c r="J27" s="426"/>
      <c r="K27" s="442">
        <f>I27-I28-K28</f>
        <v>0</v>
      </c>
      <c r="L27" s="443"/>
      <c r="N27" s="433" t="s">
        <v>115</v>
      </c>
      <c r="O27" s="434">
        <v>222</v>
      </c>
      <c r="P27" s="435" t="s">
        <v>221</v>
      </c>
      <c r="Q27" s="435"/>
      <c r="R27" s="435"/>
      <c r="S27" s="435"/>
      <c r="T27" s="435"/>
      <c r="U27" s="466" t="s">
        <v>24</v>
      </c>
      <c r="V27" s="431">
        <v>9365</v>
      </c>
      <c r="W27" s="432"/>
      <c r="X27" s="453">
        <f>(V27-X28)/1.1</f>
        <v>8049.9999999999991</v>
      </c>
      <c r="Y27" s="454"/>
    </row>
    <row r="28" spans="1:25" ht="24.95" customHeight="1">
      <c r="A28" s="468"/>
      <c r="B28" s="469"/>
      <c r="C28" s="471"/>
      <c r="D28" s="471"/>
      <c r="E28" s="471"/>
      <c r="F28" s="471"/>
      <c r="G28" s="471"/>
      <c r="H28" s="478"/>
      <c r="I28" s="440">
        <f>TRUNC((I27 - K28) / 1.1 * 0.1, 0)</f>
        <v>0</v>
      </c>
      <c r="J28" s="441"/>
      <c r="K28" s="444"/>
      <c r="L28" s="445"/>
      <c r="N28" s="433"/>
      <c r="O28" s="434"/>
      <c r="P28" s="452" t="s">
        <v>222</v>
      </c>
      <c r="Q28" s="452"/>
      <c r="R28" s="452"/>
      <c r="S28" s="452"/>
      <c r="T28" s="452"/>
      <c r="U28" s="467"/>
      <c r="V28" s="455">
        <f>TRUNC((V27 - X28) / 1.1 * 0.1, 0)</f>
        <v>805</v>
      </c>
      <c r="W28" s="456"/>
      <c r="X28" s="457">
        <v>510</v>
      </c>
      <c r="Y28" s="458"/>
    </row>
    <row r="29" spans="1:25" ht="24.95" customHeight="1">
      <c r="A29" s="468" t="s">
        <v>117</v>
      </c>
      <c r="B29" s="469"/>
      <c r="C29" s="470"/>
      <c r="D29" s="470"/>
      <c r="E29" s="470"/>
      <c r="F29" s="470"/>
      <c r="G29" s="470"/>
      <c r="H29" s="477"/>
      <c r="I29" s="425"/>
      <c r="J29" s="426"/>
      <c r="K29" s="442">
        <f>I29-I30-K30</f>
        <v>0</v>
      </c>
      <c r="L29" s="443"/>
      <c r="N29" s="433" t="s">
        <v>117</v>
      </c>
      <c r="O29" s="434">
        <v>333</v>
      </c>
      <c r="P29" s="435" t="s">
        <v>223</v>
      </c>
      <c r="Q29" s="435"/>
      <c r="R29" s="435"/>
      <c r="S29" s="435"/>
      <c r="T29" s="435"/>
      <c r="U29" s="466" t="s">
        <v>24</v>
      </c>
      <c r="V29" s="431">
        <v>59400</v>
      </c>
      <c r="W29" s="432"/>
      <c r="X29" s="453">
        <f>(V29-X30)/1.1</f>
        <v>53999.999999999993</v>
      </c>
      <c r="Y29" s="454"/>
    </row>
    <row r="30" spans="1:25" ht="24.95" customHeight="1">
      <c r="A30" s="468"/>
      <c r="B30" s="469"/>
      <c r="C30" s="471"/>
      <c r="D30" s="471"/>
      <c r="E30" s="471"/>
      <c r="F30" s="471"/>
      <c r="G30" s="471"/>
      <c r="H30" s="478"/>
      <c r="I30" s="440">
        <f>TRUNC((I29 - K30) / 1.1 * 0.1, 0)</f>
        <v>0</v>
      </c>
      <c r="J30" s="441"/>
      <c r="K30" s="444"/>
      <c r="L30" s="445"/>
      <c r="N30" s="433"/>
      <c r="O30" s="434"/>
      <c r="P30" s="452" t="s">
        <v>224</v>
      </c>
      <c r="Q30" s="452"/>
      <c r="R30" s="452"/>
      <c r="S30" s="452"/>
      <c r="T30" s="452"/>
      <c r="U30" s="467"/>
      <c r="V30" s="455">
        <f>TRUNC((V29 - X30) / 1.1 * 0.1, 0)</f>
        <v>5400</v>
      </c>
      <c r="W30" s="456"/>
      <c r="X30" s="457">
        <v>0</v>
      </c>
      <c r="Y30" s="458"/>
    </row>
    <row r="31" spans="1:25" ht="24.95" customHeight="1">
      <c r="A31" s="468" t="s">
        <v>119</v>
      </c>
      <c r="B31" s="469"/>
      <c r="C31" s="470"/>
      <c r="D31" s="470"/>
      <c r="E31" s="470"/>
      <c r="F31" s="470"/>
      <c r="G31" s="470"/>
      <c r="H31" s="477"/>
      <c r="I31" s="425"/>
      <c r="J31" s="426"/>
      <c r="K31" s="442">
        <f>I31-I32-K32</f>
        <v>0</v>
      </c>
      <c r="L31" s="443"/>
      <c r="N31" s="433" t="s">
        <v>119</v>
      </c>
      <c r="O31" s="434">
        <v>333</v>
      </c>
      <c r="P31" s="435" t="s">
        <v>225</v>
      </c>
      <c r="Q31" s="435"/>
      <c r="R31" s="435"/>
      <c r="S31" s="435"/>
      <c r="T31" s="435"/>
      <c r="U31" s="466" t="s">
        <v>24</v>
      </c>
      <c r="V31" s="431">
        <v>-32100</v>
      </c>
      <c r="W31" s="432"/>
      <c r="X31" s="453">
        <f>(V31-X32)/1.1</f>
        <v>-29181.81818181818</v>
      </c>
      <c r="Y31" s="454"/>
    </row>
    <row r="32" spans="1:25" ht="24.95" customHeight="1">
      <c r="A32" s="468"/>
      <c r="B32" s="469"/>
      <c r="C32" s="471"/>
      <c r="D32" s="471"/>
      <c r="E32" s="471"/>
      <c r="F32" s="471"/>
      <c r="G32" s="471"/>
      <c r="H32" s="478"/>
      <c r="I32" s="440">
        <f>TRUNC((I31 - K32) / 1.1 * 0.1, 0)</f>
        <v>0</v>
      </c>
      <c r="J32" s="441"/>
      <c r="K32" s="444"/>
      <c r="L32" s="445"/>
      <c r="N32" s="433"/>
      <c r="O32" s="434"/>
      <c r="P32" s="452"/>
      <c r="Q32" s="452"/>
      <c r="R32" s="452"/>
      <c r="S32" s="452"/>
      <c r="T32" s="452"/>
      <c r="U32" s="467"/>
      <c r="V32" s="455">
        <f>TRUNC((V31 - X32) / 1.1 * 0.1, 0)</f>
        <v>-2918</v>
      </c>
      <c r="W32" s="456"/>
      <c r="X32" s="457">
        <v>0</v>
      </c>
      <c r="Y32" s="458"/>
    </row>
    <row r="33" spans="1:25" ht="24.95" customHeight="1">
      <c r="A33" s="468" t="s">
        <v>124</v>
      </c>
      <c r="B33" s="469"/>
      <c r="C33" s="470"/>
      <c r="D33" s="470"/>
      <c r="E33" s="470"/>
      <c r="F33" s="470"/>
      <c r="G33" s="470"/>
      <c r="H33" s="477"/>
      <c r="I33" s="425"/>
      <c r="J33" s="426"/>
      <c r="K33" s="442">
        <f>I33-I34-K34</f>
        <v>0</v>
      </c>
      <c r="L33" s="443"/>
      <c r="N33" s="433" t="s">
        <v>124</v>
      </c>
      <c r="O33" s="434">
        <v>444</v>
      </c>
      <c r="P33" s="435" t="s">
        <v>213</v>
      </c>
      <c r="Q33" s="435"/>
      <c r="R33" s="435"/>
      <c r="S33" s="435"/>
      <c r="T33" s="435"/>
      <c r="U33" s="466" t="s">
        <v>231</v>
      </c>
      <c r="V33" s="431">
        <v>30000</v>
      </c>
      <c r="W33" s="432"/>
      <c r="X33" s="453">
        <f>(V33-X34)/1.1</f>
        <v>27272.727272727272</v>
      </c>
      <c r="Y33" s="454"/>
    </row>
    <row r="34" spans="1:25" ht="24.95" customHeight="1">
      <c r="A34" s="468"/>
      <c r="B34" s="469"/>
      <c r="C34" s="471"/>
      <c r="D34" s="471"/>
      <c r="E34" s="471"/>
      <c r="F34" s="471"/>
      <c r="G34" s="471"/>
      <c r="H34" s="478"/>
      <c r="I34" s="440">
        <f>TRUNC((I33 - K34) / 1.1 * 0.1, 0)</f>
        <v>0</v>
      </c>
      <c r="J34" s="441"/>
      <c r="K34" s="444"/>
      <c r="L34" s="445"/>
      <c r="N34" s="433"/>
      <c r="O34" s="434"/>
      <c r="P34" s="452" t="s">
        <v>214</v>
      </c>
      <c r="Q34" s="452"/>
      <c r="R34" s="452"/>
      <c r="S34" s="452"/>
      <c r="T34" s="452"/>
      <c r="U34" s="467"/>
      <c r="V34" s="455">
        <f>TRUNC((V33 - X34) / 1.1 * 0.1, 0)</f>
        <v>2727</v>
      </c>
      <c r="W34" s="456"/>
      <c r="X34" s="457">
        <v>0</v>
      </c>
      <c r="Y34" s="458"/>
    </row>
    <row r="35" spans="1:25" ht="24.95" customHeight="1">
      <c r="A35" s="468" t="s">
        <v>130</v>
      </c>
      <c r="B35" s="469"/>
      <c r="C35" s="470"/>
      <c r="D35" s="470"/>
      <c r="E35" s="470"/>
      <c r="F35" s="470"/>
      <c r="G35" s="470"/>
      <c r="H35" s="477"/>
      <c r="I35" s="425"/>
      <c r="J35" s="426"/>
      <c r="K35" s="442">
        <f>I35-I36-K36</f>
        <v>0</v>
      </c>
      <c r="L35" s="443"/>
      <c r="N35" s="433" t="s">
        <v>130</v>
      </c>
      <c r="O35" s="434">
        <v>555</v>
      </c>
      <c r="P35" s="435" t="s">
        <v>215</v>
      </c>
      <c r="Q35" s="435"/>
      <c r="R35" s="435"/>
      <c r="S35" s="435"/>
      <c r="T35" s="435"/>
      <c r="U35" s="466" t="s">
        <v>232</v>
      </c>
      <c r="V35" s="431">
        <v>152309</v>
      </c>
      <c r="W35" s="432"/>
      <c r="X35" s="453">
        <f>(V35-X36)/1.1</f>
        <v>138462.72727272726</v>
      </c>
      <c r="Y35" s="454"/>
    </row>
    <row r="36" spans="1:25" ht="24.95" customHeight="1">
      <c r="A36" s="468"/>
      <c r="B36" s="469"/>
      <c r="C36" s="471"/>
      <c r="D36" s="471"/>
      <c r="E36" s="471"/>
      <c r="F36" s="471"/>
      <c r="G36" s="471"/>
      <c r="H36" s="478"/>
      <c r="I36" s="440">
        <f>TRUNC((I35 - K36) / 1.1 * 0.1, 0)</f>
        <v>0</v>
      </c>
      <c r="J36" s="441"/>
      <c r="K36" s="444"/>
      <c r="L36" s="445"/>
      <c r="N36" s="433"/>
      <c r="O36" s="434"/>
      <c r="P36" s="452" t="s">
        <v>216</v>
      </c>
      <c r="Q36" s="452"/>
      <c r="R36" s="452"/>
      <c r="S36" s="452"/>
      <c r="T36" s="452"/>
      <c r="U36" s="467"/>
      <c r="V36" s="455">
        <f>TRUNC((V35 - X36) / 1.1 * 0.1, 0)</f>
        <v>13846</v>
      </c>
      <c r="W36" s="456"/>
      <c r="X36" s="457">
        <v>0</v>
      </c>
      <c r="Y36" s="458"/>
    </row>
    <row r="37" spans="1:25" ht="24.95" customHeight="1">
      <c r="A37" s="468" t="s">
        <v>131</v>
      </c>
      <c r="B37" s="469"/>
      <c r="C37" s="470"/>
      <c r="D37" s="470"/>
      <c r="E37" s="470"/>
      <c r="F37" s="470"/>
      <c r="G37" s="470"/>
      <c r="H37" s="477"/>
      <c r="I37" s="425"/>
      <c r="J37" s="426"/>
      <c r="K37" s="442">
        <f>I37-I38-K38</f>
        <v>0</v>
      </c>
      <c r="L37" s="443"/>
      <c r="N37" s="433" t="s">
        <v>131</v>
      </c>
      <c r="O37" s="434">
        <v>666</v>
      </c>
      <c r="P37" s="435" t="s">
        <v>212</v>
      </c>
      <c r="Q37" s="435"/>
      <c r="R37" s="435"/>
      <c r="S37" s="435"/>
      <c r="T37" s="435"/>
      <c r="U37" s="466" t="s">
        <v>233</v>
      </c>
      <c r="V37" s="431">
        <v>20459</v>
      </c>
      <c r="W37" s="432"/>
      <c r="X37" s="453">
        <f>(V37-X38)/1.1</f>
        <v>18599.090909090908</v>
      </c>
      <c r="Y37" s="454"/>
    </row>
    <row r="38" spans="1:25" ht="24.95" customHeight="1">
      <c r="A38" s="468"/>
      <c r="B38" s="469"/>
      <c r="C38" s="471"/>
      <c r="D38" s="471"/>
      <c r="E38" s="471"/>
      <c r="F38" s="471"/>
      <c r="G38" s="471"/>
      <c r="H38" s="478"/>
      <c r="I38" s="440">
        <f>TRUNC((I37 - K38) / 1.1 * 0.1, 0)</f>
        <v>0</v>
      </c>
      <c r="J38" s="441"/>
      <c r="K38" s="444"/>
      <c r="L38" s="445"/>
      <c r="N38" s="433"/>
      <c r="O38" s="434"/>
      <c r="P38" s="452" t="s">
        <v>217</v>
      </c>
      <c r="Q38" s="452"/>
      <c r="R38" s="452"/>
      <c r="S38" s="452"/>
      <c r="T38" s="452"/>
      <c r="U38" s="467"/>
      <c r="V38" s="455">
        <f>TRUNC((V37 - X38) / 1.1 * 0.1, 0)</f>
        <v>1859</v>
      </c>
      <c r="W38" s="456"/>
      <c r="X38" s="457">
        <v>0</v>
      </c>
      <c r="Y38" s="458"/>
    </row>
    <row r="39" spans="1:25" ht="24.95" customHeight="1">
      <c r="A39" s="468" t="s">
        <v>132</v>
      </c>
      <c r="B39" s="469"/>
      <c r="C39" s="470"/>
      <c r="D39" s="470"/>
      <c r="E39" s="470"/>
      <c r="F39" s="470"/>
      <c r="G39" s="470"/>
      <c r="H39" s="477"/>
      <c r="I39" s="425"/>
      <c r="J39" s="426"/>
      <c r="K39" s="442">
        <f>I39-I40-K40</f>
        <v>0</v>
      </c>
      <c r="L39" s="443"/>
      <c r="N39" s="433" t="s">
        <v>132</v>
      </c>
      <c r="O39" s="434">
        <v>777</v>
      </c>
      <c r="P39" s="435" t="s">
        <v>230</v>
      </c>
      <c r="Q39" s="435"/>
      <c r="R39" s="435"/>
      <c r="S39" s="435"/>
      <c r="T39" s="435"/>
      <c r="U39" s="466" t="s">
        <v>237</v>
      </c>
      <c r="V39" s="431">
        <v>319652</v>
      </c>
      <c r="W39" s="432"/>
      <c r="X39" s="453">
        <f>(V39-X40)/1.1</f>
        <v>290592.72727272724</v>
      </c>
      <c r="Y39" s="454"/>
    </row>
    <row r="40" spans="1:25" ht="24.95" customHeight="1">
      <c r="A40" s="468"/>
      <c r="B40" s="469"/>
      <c r="C40" s="471"/>
      <c r="D40" s="471"/>
      <c r="E40" s="471"/>
      <c r="F40" s="471"/>
      <c r="G40" s="471"/>
      <c r="H40" s="478"/>
      <c r="I40" s="440">
        <f>TRUNC((I39 - K40) / 1.1 * 0.1, 0)</f>
        <v>0</v>
      </c>
      <c r="J40" s="441"/>
      <c r="K40" s="444"/>
      <c r="L40" s="445"/>
      <c r="N40" s="433"/>
      <c r="O40" s="434"/>
      <c r="P40" s="452" t="s">
        <v>218</v>
      </c>
      <c r="Q40" s="452"/>
      <c r="R40" s="452"/>
      <c r="S40" s="452"/>
      <c r="T40" s="452"/>
      <c r="U40" s="467"/>
      <c r="V40" s="455">
        <f>TRUNC((V39 - X40) / 1.1 * 0.1, 0)</f>
        <v>29059</v>
      </c>
      <c r="W40" s="456"/>
      <c r="X40" s="457">
        <v>0</v>
      </c>
      <c r="Y40" s="458"/>
    </row>
    <row r="41" spans="1:25" ht="24.95" customHeight="1">
      <c r="A41" s="468" t="s">
        <v>133</v>
      </c>
      <c r="B41" s="469"/>
      <c r="C41" s="470"/>
      <c r="D41" s="470"/>
      <c r="E41" s="470"/>
      <c r="F41" s="470"/>
      <c r="G41" s="470"/>
      <c r="H41" s="477"/>
      <c r="I41" s="425"/>
      <c r="J41" s="426"/>
      <c r="K41" s="442">
        <f>I41-I42-K42</f>
        <v>0</v>
      </c>
      <c r="L41" s="443"/>
      <c r="N41" s="433" t="s">
        <v>133</v>
      </c>
      <c r="O41" s="434">
        <v>888</v>
      </c>
      <c r="P41" s="435" t="s">
        <v>229</v>
      </c>
      <c r="Q41" s="435"/>
      <c r="R41" s="435"/>
      <c r="S41" s="435"/>
      <c r="T41" s="435"/>
      <c r="U41" s="466" t="s">
        <v>235</v>
      </c>
      <c r="V41" s="431">
        <v>178000</v>
      </c>
      <c r="W41" s="432"/>
      <c r="X41" s="453">
        <f>(V41-X42)/1.1</f>
        <v>161818.18181818179</v>
      </c>
      <c r="Y41" s="454"/>
    </row>
    <row r="42" spans="1:25" ht="24.95" customHeight="1">
      <c r="A42" s="468"/>
      <c r="B42" s="469"/>
      <c r="C42" s="471"/>
      <c r="D42" s="471"/>
      <c r="E42" s="471"/>
      <c r="F42" s="471"/>
      <c r="G42" s="471"/>
      <c r="H42" s="478"/>
      <c r="I42" s="440">
        <f>TRUNC((I41 - K42) / 1.1 * 0.1, 0)</f>
        <v>0</v>
      </c>
      <c r="J42" s="441"/>
      <c r="K42" s="444"/>
      <c r="L42" s="445"/>
      <c r="N42" s="433"/>
      <c r="O42" s="434"/>
      <c r="P42" s="452" t="s">
        <v>219</v>
      </c>
      <c r="Q42" s="452"/>
      <c r="R42" s="452"/>
      <c r="S42" s="452"/>
      <c r="T42" s="452"/>
      <c r="U42" s="467"/>
      <c r="V42" s="455">
        <f>TRUNC((V41 - X42) / 1.1 * 0.1, 0)</f>
        <v>16181</v>
      </c>
      <c r="W42" s="456"/>
      <c r="X42" s="457">
        <v>0</v>
      </c>
      <c r="Y42" s="458"/>
    </row>
    <row r="43" spans="1:25" ht="24.95" customHeight="1">
      <c r="A43" s="468" t="s">
        <v>134</v>
      </c>
      <c r="B43" s="469"/>
      <c r="C43" s="470"/>
      <c r="D43" s="470"/>
      <c r="E43" s="470"/>
      <c r="F43" s="470"/>
      <c r="G43" s="470"/>
      <c r="H43" s="477"/>
      <c r="I43" s="425"/>
      <c r="J43" s="426"/>
      <c r="K43" s="442">
        <f>I43-I44-K44</f>
        <v>0</v>
      </c>
      <c r="L43" s="443"/>
      <c r="N43" s="433" t="s">
        <v>134</v>
      </c>
      <c r="O43" s="434">
        <v>999</v>
      </c>
      <c r="P43" s="435" t="s">
        <v>228</v>
      </c>
      <c r="Q43" s="435"/>
      <c r="R43" s="435"/>
      <c r="S43" s="435"/>
      <c r="T43" s="435"/>
      <c r="U43" s="466" t="s">
        <v>238</v>
      </c>
      <c r="V43" s="431">
        <v>499999</v>
      </c>
      <c r="W43" s="432"/>
      <c r="X43" s="453">
        <f>(V43-X44)/1.1</f>
        <v>454544.54545454541</v>
      </c>
      <c r="Y43" s="454"/>
    </row>
    <row r="44" spans="1:25" ht="24.95" customHeight="1">
      <c r="A44" s="468"/>
      <c r="B44" s="469"/>
      <c r="C44" s="471"/>
      <c r="D44" s="471"/>
      <c r="E44" s="471"/>
      <c r="F44" s="471"/>
      <c r="G44" s="471"/>
      <c r="H44" s="478"/>
      <c r="I44" s="440">
        <f>TRUNC((I43 - K44) / 1.1 * 0.1, 0)</f>
        <v>0</v>
      </c>
      <c r="J44" s="441"/>
      <c r="K44" s="444"/>
      <c r="L44" s="445"/>
      <c r="N44" s="433"/>
      <c r="O44" s="434"/>
      <c r="P44" s="452" t="s">
        <v>220</v>
      </c>
      <c r="Q44" s="452"/>
      <c r="R44" s="452"/>
      <c r="S44" s="452"/>
      <c r="T44" s="452"/>
      <c r="U44" s="467"/>
      <c r="V44" s="455">
        <f>TRUNC((V43 - X44) / 1.1 * 0.1, 0)</f>
        <v>45454</v>
      </c>
      <c r="W44" s="456"/>
      <c r="X44" s="457">
        <v>0</v>
      </c>
      <c r="Y44" s="458"/>
    </row>
    <row r="45" spans="1:25" ht="24.95" customHeight="1">
      <c r="A45" s="53"/>
      <c r="N45" s="67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ht="24.95" customHeight="1">
      <c r="A46" s="56" t="s">
        <v>135</v>
      </c>
      <c r="N46" s="70" t="s">
        <v>135</v>
      </c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 ht="39.950000000000003" customHeight="1">
      <c r="A47" s="54" t="s">
        <v>114</v>
      </c>
      <c r="B47" t="s">
        <v>138</v>
      </c>
      <c r="C47" s="55" t="s">
        <v>122</v>
      </c>
      <c r="D47" s="474"/>
      <c r="E47" s="475"/>
      <c r="F47" s="475"/>
      <c r="G47" s="475"/>
      <c r="H47" s="475"/>
      <c r="I47" s="476"/>
      <c r="N47" s="64" t="s">
        <v>114</v>
      </c>
      <c r="O47" s="62" t="s">
        <v>138</v>
      </c>
      <c r="P47" s="65" t="s">
        <v>122</v>
      </c>
      <c r="Q47" s="420" t="s">
        <v>226</v>
      </c>
      <c r="R47" s="421"/>
      <c r="S47" s="421"/>
      <c r="T47" s="421"/>
      <c r="U47" s="421"/>
      <c r="V47" s="422"/>
      <c r="W47" s="62"/>
      <c r="X47" s="62"/>
      <c r="Y47" s="62"/>
    </row>
    <row r="48" spans="1:25" ht="24.95" customHeight="1">
      <c r="A48" s="53"/>
      <c r="N48" s="67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5" ht="39.950000000000003" customHeight="1">
      <c r="A49" s="54" t="s">
        <v>114</v>
      </c>
      <c r="B49" t="s">
        <v>139</v>
      </c>
      <c r="C49" s="55" t="s">
        <v>122</v>
      </c>
      <c r="D49" s="474"/>
      <c r="E49" s="475"/>
      <c r="F49" s="475"/>
      <c r="G49" s="475"/>
      <c r="H49" s="475"/>
      <c r="I49" s="476"/>
      <c r="N49" s="64" t="s">
        <v>114</v>
      </c>
      <c r="O49" s="62" t="s">
        <v>139</v>
      </c>
      <c r="P49" s="65" t="s">
        <v>122</v>
      </c>
      <c r="Q49" s="420" t="s">
        <v>227</v>
      </c>
      <c r="R49" s="421"/>
      <c r="S49" s="421"/>
      <c r="T49" s="421"/>
      <c r="U49" s="421"/>
      <c r="V49" s="422"/>
      <c r="W49" s="62"/>
      <c r="X49" s="62"/>
      <c r="Y49" s="62"/>
    </row>
    <row r="50" spans="1:25" ht="24.95" customHeight="1">
      <c r="A50" s="53"/>
      <c r="N50" s="53"/>
    </row>
    <row r="51" spans="1:25" ht="24.95" customHeight="1">
      <c r="A51" s="53"/>
      <c r="N51" s="53"/>
    </row>
    <row r="52" spans="1:25" ht="24.95" customHeight="1">
      <c r="A52" s="53"/>
      <c r="N52" s="53"/>
    </row>
    <row r="53" spans="1:25" ht="13.5" customHeight="1">
      <c r="A53" s="53"/>
      <c r="N53" s="53"/>
    </row>
    <row r="54" spans="1:25" ht="13.5" customHeight="1">
      <c r="A54" s="53"/>
      <c r="N54" s="53"/>
    </row>
    <row r="55" spans="1:25" ht="13.5" customHeight="1">
      <c r="B55" s="188" t="s">
        <v>24</v>
      </c>
      <c r="C55" s="188"/>
      <c r="N55" s="53"/>
    </row>
    <row r="56" spans="1:25" ht="13.5" customHeight="1">
      <c r="B56" s="188" t="s">
        <v>25</v>
      </c>
      <c r="C56" s="188"/>
      <c r="N56" s="53"/>
    </row>
    <row r="57" spans="1:25" ht="13.5" customHeight="1">
      <c r="B57" s="188" t="s">
        <v>26</v>
      </c>
      <c r="C57" s="188"/>
      <c r="N57" s="53"/>
    </row>
    <row r="58" spans="1:25" ht="13.5" customHeight="1">
      <c r="B58" s="188" t="s">
        <v>27</v>
      </c>
      <c r="C58" s="188"/>
      <c r="N58" s="53"/>
    </row>
    <row r="59" spans="1:25" ht="13.5" customHeight="1">
      <c r="B59" s="188" t="s">
        <v>231</v>
      </c>
      <c r="C59" s="188"/>
      <c r="N59" s="53"/>
    </row>
    <row r="60" spans="1:25" ht="13.5" customHeight="1">
      <c r="B60" s="188" t="s">
        <v>232</v>
      </c>
      <c r="C60" s="188"/>
    </row>
    <row r="61" spans="1:25">
      <c r="B61" s="188" t="s">
        <v>233</v>
      </c>
      <c r="C61" s="188"/>
    </row>
    <row r="62" spans="1:25">
      <c r="B62" s="188" t="s">
        <v>234</v>
      </c>
      <c r="C62" s="188"/>
    </row>
    <row r="63" spans="1:25">
      <c r="B63" s="188" t="s">
        <v>235</v>
      </c>
      <c r="C63" s="188"/>
    </row>
    <row r="64" spans="1:25">
      <c r="B64" s="188" t="s">
        <v>236</v>
      </c>
      <c r="C64" s="188"/>
    </row>
    <row r="65" spans="2:3">
      <c r="B65" s="188" t="s">
        <v>237</v>
      </c>
      <c r="C65" s="188"/>
    </row>
    <row r="66" spans="2:3">
      <c r="B66" s="188" t="s">
        <v>238</v>
      </c>
      <c r="C66" s="188"/>
    </row>
    <row r="67" spans="2:3">
      <c r="B67" s="188" t="s">
        <v>156</v>
      </c>
      <c r="C67" s="188"/>
    </row>
    <row r="68" spans="2:3">
      <c r="B68" s="188" t="s">
        <v>239</v>
      </c>
      <c r="C68" s="188"/>
    </row>
    <row r="69" spans="2:3">
      <c r="B69" s="188" t="s">
        <v>240</v>
      </c>
      <c r="C69" s="188"/>
    </row>
    <row r="70" spans="2:3">
      <c r="B70" s="188" t="s">
        <v>157</v>
      </c>
      <c r="C70" s="188"/>
    </row>
    <row r="71" spans="2:3">
      <c r="B71" s="188" t="s">
        <v>241</v>
      </c>
      <c r="C71" s="188"/>
    </row>
    <row r="72" spans="2:3">
      <c r="B72" s="188" t="s">
        <v>242</v>
      </c>
      <c r="C72" s="188"/>
    </row>
    <row r="73" spans="2:3">
      <c r="B73" s="188" t="s">
        <v>153</v>
      </c>
      <c r="C73" s="188"/>
    </row>
    <row r="74" spans="2:3">
      <c r="B74" s="188" t="s">
        <v>154</v>
      </c>
      <c r="C74" s="188"/>
    </row>
    <row r="75" spans="2:3">
      <c r="B75" s="188" t="s">
        <v>155</v>
      </c>
      <c r="C75" s="188"/>
    </row>
    <row r="76" spans="2:3">
      <c r="B76" s="188"/>
      <c r="C76" s="188"/>
    </row>
  </sheetData>
  <mergeCells count="220">
    <mergeCell ref="B31:B32"/>
    <mergeCell ref="C31:G31"/>
    <mergeCell ref="C40:G40"/>
    <mergeCell ref="I44:J44"/>
    <mergeCell ref="H29:H30"/>
    <mergeCell ref="H31:H32"/>
    <mergeCell ref="H33:H34"/>
    <mergeCell ref="H35:H36"/>
    <mergeCell ref="H37:H38"/>
    <mergeCell ref="H39:H40"/>
    <mergeCell ref="H41:H42"/>
    <mergeCell ref="H43:H44"/>
    <mergeCell ref="I41:J41"/>
    <mergeCell ref="C44:G44"/>
    <mergeCell ref="B29:B30"/>
    <mergeCell ref="I36:J36"/>
    <mergeCell ref="C39:G39"/>
    <mergeCell ref="D9:I9"/>
    <mergeCell ref="D11:I11"/>
    <mergeCell ref="D16:E16"/>
    <mergeCell ref="G16:H16"/>
    <mergeCell ref="C27:G27"/>
    <mergeCell ref="V30:W30"/>
    <mergeCell ref="V35:W35"/>
    <mergeCell ref="D47:I47"/>
    <mergeCell ref="D49:I49"/>
    <mergeCell ref="C37:G37"/>
    <mergeCell ref="C32:G32"/>
    <mergeCell ref="C29:G29"/>
    <mergeCell ref="C30:G30"/>
    <mergeCell ref="C38:G38"/>
    <mergeCell ref="B25:B26"/>
    <mergeCell ref="D23:G23"/>
    <mergeCell ref="D24:G24"/>
    <mergeCell ref="A27:A28"/>
    <mergeCell ref="B27:B28"/>
    <mergeCell ref="A37:A38"/>
    <mergeCell ref="B37:B38"/>
    <mergeCell ref="Q5:V5"/>
    <mergeCell ref="Q7:V7"/>
    <mergeCell ref="Q9:V9"/>
    <mergeCell ref="Q11:V11"/>
    <mergeCell ref="Q16:R16"/>
    <mergeCell ref="T16:U16"/>
    <mergeCell ref="C36:G36"/>
    <mergeCell ref="C33:G33"/>
    <mergeCell ref="C34:G34"/>
    <mergeCell ref="C28:G28"/>
    <mergeCell ref="H23:H24"/>
    <mergeCell ref="K23:L23"/>
    <mergeCell ref="C25:G25"/>
    <mergeCell ref="C26:G26"/>
    <mergeCell ref="C23:C24"/>
    <mergeCell ref="D5:I5"/>
    <mergeCell ref="D7:I7"/>
    <mergeCell ref="A39:A40"/>
    <mergeCell ref="B39:B40"/>
    <mergeCell ref="D13:I13"/>
    <mergeCell ref="I32:J32"/>
    <mergeCell ref="I33:J33"/>
    <mergeCell ref="I34:J34"/>
    <mergeCell ref="I35:J35"/>
    <mergeCell ref="H25:H26"/>
    <mergeCell ref="H27:H28"/>
    <mergeCell ref="I37:J37"/>
    <mergeCell ref="I38:J38"/>
    <mergeCell ref="I39:J39"/>
    <mergeCell ref="I40:J40"/>
    <mergeCell ref="A35:A36"/>
    <mergeCell ref="B35:B36"/>
    <mergeCell ref="C35:G35"/>
    <mergeCell ref="I31:J31"/>
    <mergeCell ref="A33:A34"/>
    <mergeCell ref="B33:B34"/>
    <mergeCell ref="A29:A30"/>
    <mergeCell ref="A31:A32"/>
    <mergeCell ref="B23:B24"/>
    <mergeCell ref="A23:A24"/>
    <mergeCell ref="A25:A26"/>
    <mergeCell ref="A41:A42"/>
    <mergeCell ref="B41:B42"/>
    <mergeCell ref="C41:G41"/>
    <mergeCell ref="C42:G42"/>
    <mergeCell ref="A43:A44"/>
    <mergeCell ref="B43:B44"/>
    <mergeCell ref="C43:G43"/>
    <mergeCell ref="O23:O24"/>
    <mergeCell ref="P23:P24"/>
    <mergeCell ref="P38:T38"/>
    <mergeCell ref="N35:N36"/>
    <mergeCell ref="O35:O36"/>
    <mergeCell ref="P35:T35"/>
    <mergeCell ref="K40:L40"/>
    <mergeCell ref="K41:L41"/>
    <mergeCell ref="I42:J42"/>
    <mergeCell ref="K42:L42"/>
    <mergeCell ref="I43:J43"/>
    <mergeCell ref="K43:L43"/>
    <mergeCell ref="K32:L32"/>
    <mergeCell ref="K33:L33"/>
    <mergeCell ref="K34:L34"/>
    <mergeCell ref="K35:L35"/>
    <mergeCell ref="K36:L36"/>
    <mergeCell ref="K44:L4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P28:T28"/>
    <mergeCell ref="P29:T29"/>
    <mergeCell ref="P30:T30"/>
    <mergeCell ref="K37:L37"/>
    <mergeCell ref="K38:L38"/>
    <mergeCell ref="K39:L39"/>
    <mergeCell ref="X23:Y23"/>
    <mergeCell ref="Q24:T24"/>
    <mergeCell ref="P25:T25"/>
    <mergeCell ref="P26:T26"/>
    <mergeCell ref="X27:Y27"/>
    <mergeCell ref="V28:W28"/>
    <mergeCell ref="X28:Y28"/>
    <mergeCell ref="V29:W29"/>
    <mergeCell ref="X29:Y29"/>
    <mergeCell ref="Q23:T23"/>
    <mergeCell ref="U23:U24"/>
    <mergeCell ref="X24:Y24"/>
    <mergeCell ref="X25:Y25"/>
    <mergeCell ref="V26:W26"/>
    <mergeCell ref="X26:Y26"/>
    <mergeCell ref="X30:Y30"/>
    <mergeCell ref="P32:T32"/>
    <mergeCell ref="V31:W31"/>
    <mergeCell ref="X31:Y31"/>
    <mergeCell ref="V32:W32"/>
    <mergeCell ref="X32:Y32"/>
    <mergeCell ref="N33:N34"/>
    <mergeCell ref="O33:O34"/>
    <mergeCell ref="P33:T33"/>
    <mergeCell ref="P34:T34"/>
    <mergeCell ref="N31:N32"/>
    <mergeCell ref="O31:O32"/>
    <mergeCell ref="P31:T31"/>
    <mergeCell ref="V33:W33"/>
    <mergeCell ref="X33:Y33"/>
    <mergeCell ref="V34:W34"/>
    <mergeCell ref="X34:Y34"/>
    <mergeCell ref="X35:Y35"/>
    <mergeCell ref="V36:W36"/>
    <mergeCell ref="X36:Y36"/>
    <mergeCell ref="V37:W37"/>
    <mergeCell ref="X37:Y37"/>
    <mergeCell ref="V38:W38"/>
    <mergeCell ref="X38:Y38"/>
    <mergeCell ref="P44:T44"/>
    <mergeCell ref="V44:W44"/>
    <mergeCell ref="X44:Y44"/>
    <mergeCell ref="V39:W39"/>
    <mergeCell ref="X39:Y39"/>
    <mergeCell ref="V40:W40"/>
    <mergeCell ref="X40:Y40"/>
    <mergeCell ref="V41:W41"/>
    <mergeCell ref="X41:Y41"/>
    <mergeCell ref="V42:W42"/>
    <mergeCell ref="X42:Y42"/>
    <mergeCell ref="V43:W43"/>
    <mergeCell ref="X43:Y43"/>
    <mergeCell ref="Q47:V47"/>
    <mergeCell ref="Q49:V49"/>
    <mergeCell ref="D18:F18"/>
    <mergeCell ref="Q18:S18"/>
    <mergeCell ref="N43:N44"/>
    <mergeCell ref="O43:O44"/>
    <mergeCell ref="P43:T43"/>
    <mergeCell ref="P40:T40"/>
    <mergeCell ref="N41:N42"/>
    <mergeCell ref="O41:O42"/>
    <mergeCell ref="P41:T41"/>
    <mergeCell ref="P42:T42"/>
    <mergeCell ref="N39:N40"/>
    <mergeCell ref="O39:O40"/>
    <mergeCell ref="P39:T39"/>
    <mergeCell ref="P36:T36"/>
    <mergeCell ref="N37:N38"/>
    <mergeCell ref="O37:O38"/>
    <mergeCell ref="P37:T37"/>
    <mergeCell ref="I29:J29"/>
    <mergeCell ref="K29:L29"/>
    <mergeCell ref="I30:J30"/>
    <mergeCell ref="K30:L30"/>
    <mergeCell ref="K31:L31"/>
    <mergeCell ref="Q13:V13"/>
    <mergeCell ref="I23:J23"/>
    <mergeCell ref="I25:J25"/>
    <mergeCell ref="V23:W23"/>
    <mergeCell ref="V24:W24"/>
    <mergeCell ref="V25:W25"/>
    <mergeCell ref="N29:N30"/>
    <mergeCell ref="O29:O30"/>
    <mergeCell ref="N27:N28"/>
    <mergeCell ref="O27:O28"/>
    <mergeCell ref="P27:T27"/>
    <mergeCell ref="I24:J24"/>
    <mergeCell ref="K24:L24"/>
    <mergeCell ref="I26:J26"/>
    <mergeCell ref="K25:L25"/>
    <mergeCell ref="K26:L26"/>
    <mergeCell ref="I27:J27"/>
    <mergeCell ref="K27:L27"/>
    <mergeCell ref="I28:J28"/>
    <mergeCell ref="K28:L28"/>
    <mergeCell ref="V27:W27"/>
    <mergeCell ref="N25:N26"/>
    <mergeCell ref="O25:O26"/>
    <mergeCell ref="N23:N24"/>
  </mergeCells>
  <phoneticPr fontId="5"/>
  <conditionalFormatting sqref="P32:T32">
    <cfRule type="expression" dxfId="77" priority="167">
      <formula>AND(ISBLANK(P32),NOT(ISBLANK(P31)))</formula>
    </cfRule>
  </conditionalFormatting>
  <conditionalFormatting sqref="P26:T26">
    <cfRule type="expression" dxfId="76" priority="169">
      <formula>AND(ISBLANK(P26),NOT(ISBLANK(P25)))</formula>
    </cfRule>
  </conditionalFormatting>
  <conditionalFormatting sqref="P30:T30">
    <cfRule type="expression" dxfId="75" priority="168">
      <formula>AND(ISBLANK(P30),NOT(ISBLANK(P29)))</formula>
    </cfRule>
  </conditionalFormatting>
  <conditionalFormatting sqref="P34:T34">
    <cfRule type="expression" dxfId="74" priority="166">
      <formula>AND(ISBLANK(P34),NOT(ISBLANK(P33)))</formula>
    </cfRule>
  </conditionalFormatting>
  <conditionalFormatting sqref="P36:T36">
    <cfRule type="expression" dxfId="73" priority="165">
      <formula>AND(ISBLANK(P36),NOT(ISBLANK(P35)))</formula>
    </cfRule>
  </conditionalFormatting>
  <conditionalFormatting sqref="P38:T38">
    <cfRule type="expression" dxfId="72" priority="164">
      <formula>AND(ISBLANK(P38),NOT(ISBLANK(P37)))</formula>
    </cfRule>
  </conditionalFormatting>
  <conditionalFormatting sqref="P40:T40">
    <cfRule type="expression" dxfId="71" priority="163">
      <formula>AND(ISBLANK(P40),NOT(ISBLANK(P39)))</formula>
    </cfRule>
  </conditionalFormatting>
  <conditionalFormatting sqref="P42:T42">
    <cfRule type="expression" dxfId="70" priority="162">
      <formula>AND(ISBLANK(P42),NOT(ISBLANK(P41)))</formula>
    </cfRule>
  </conditionalFormatting>
  <conditionalFormatting sqref="P44:T44">
    <cfRule type="expression" dxfId="69" priority="161">
      <formula>AND(ISBLANK(P44),NOT(ISBLANK(P43)))</formula>
    </cfRule>
  </conditionalFormatting>
  <conditionalFormatting sqref="B25:B44">
    <cfRule type="cellIs" dxfId="68" priority="160" operator="equal">
      <formula>""</formula>
    </cfRule>
  </conditionalFormatting>
  <conditionalFormatting sqref="D5:I5 D7:I7 D9:I9 D11:I11">
    <cfRule type="cellIs" dxfId="67" priority="156" operator="equal">
      <formula>""</formula>
    </cfRule>
  </conditionalFormatting>
  <conditionalFormatting sqref="I25">
    <cfRule type="cellIs" dxfId="66" priority="157" operator="equal">
      <formula>""</formula>
    </cfRule>
  </conditionalFormatting>
  <conditionalFormatting sqref="D16:E16 G16:H16 D20:J20">
    <cfRule type="cellIs" dxfId="65" priority="155" operator="equal">
      <formula>""</formula>
    </cfRule>
  </conditionalFormatting>
  <conditionalFormatting sqref="D18:F18">
    <cfRule type="cellIs" dxfId="64" priority="153" operator="equal">
      <formula>""</formula>
    </cfRule>
  </conditionalFormatting>
  <conditionalFormatting sqref="C32:G32 C34:G34">
    <cfRule type="cellIs" dxfId="63" priority="150" operator="equal">
      <formula>""</formula>
    </cfRule>
    <cfRule type="expression" dxfId="62" priority="152">
      <formula>AND(ISBLANK(C32),NOT(ISBLANK(C31)))</formula>
    </cfRule>
  </conditionalFormatting>
  <conditionalFormatting sqref="C31:G31 C33:G33">
    <cfRule type="cellIs" dxfId="61" priority="151" operator="equal">
      <formula>""</formula>
    </cfRule>
  </conditionalFormatting>
  <conditionalFormatting sqref="D13:I13">
    <cfRule type="cellIs" dxfId="60" priority="149" operator="equal">
      <formula>""</formula>
    </cfRule>
  </conditionalFormatting>
  <conditionalFormatting sqref="I31">
    <cfRule type="cellIs" dxfId="59" priority="146" operator="equal">
      <formula>""</formula>
    </cfRule>
  </conditionalFormatting>
  <conditionalFormatting sqref="I33">
    <cfRule type="cellIs" dxfId="58" priority="145" operator="equal">
      <formula>""</formula>
    </cfRule>
  </conditionalFormatting>
  <conditionalFormatting sqref="K26:L26">
    <cfRule type="containsBlanks" dxfId="57" priority="144">
      <formula>LEN(TRIM(K26))=0</formula>
    </cfRule>
  </conditionalFormatting>
  <conditionalFormatting sqref="K28:L28">
    <cfRule type="containsBlanks" dxfId="56" priority="143">
      <formula>LEN(TRIM(K28))=0</formula>
    </cfRule>
  </conditionalFormatting>
  <conditionalFormatting sqref="K30:L30">
    <cfRule type="containsBlanks" dxfId="55" priority="142">
      <formula>LEN(TRIM(K30))=0</formula>
    </cfRule>
  </conditionalFormatting>
  <conditionalFormatting sqref="K32:L32">
    <cfRule type="containsBlanks" dxfId="54" priority="141">
      <formula>LEN(TRIM(K32))=0</formula>
    </cfRule>
  </conditionalFormatting>
  <conditionalFormatting sqref="K34:L34">
    <cfRule type="containsBlanks" dxfId="53" priority="140">
      <formula>LEN(TRIM(K34))=0</formula>
    </cfRule>
  </conditionalFormatting>
  <conditionalFormatting sqref="I35">
    <cfRule type="cellIs" dxfId="52" priority="139" operator="equal">
      <formula>""</formula>
    </cfRule>
  </conditionalFormatting>
  <conditionalFormatting sqref="K36:L36">
    <cfRule type="containsBlanks" dxfId="51" priority="138">
      <formula>LEN(TRIM(K36))=0</formula>
    </cfRule>
  </conditionalFormatting>
  <conditionalFormatting sqref="I37">
    <cfRule type="cellIs" dxfId="50" priority="137" operator="equal">
      <formula>""</formula>
    </cfRule>
  </conditionalFormatting>
  <conditionalFormatting sqref="K38:L38">
    <cfRule type="containsBlanks" dxfId="49" priority="136">
      <formula>LEN(TRIM(K38))=0</formula>
    </cfRule>
  </conditionalFormatting>
  <conditionalFormatting sqref="I39">
    <cfRule type="cellIs" dxfId="48" priority="135" operator="equal">
      <formula>""</formula>
    </cfRule>
  </conditionalFormatting>
  <conditionalFormatting sqref="K40:L40">
    <cfRule type="containsBlanks" dxfId="47" priority="134">
      <formula>LEN(TRIM(K40))=0</formula>
    </cfRule>
  </conditionalFormatting>
  <conditionalFormatting sqref="K42:L42">
    <cfRule type="containsBlanks" dxfId="46" priority="132">
      <formula>LEN(TRIM(K42))=0</formula>
    </cfRule>
  </conditionalFormatting>
  <conditionalFormatting sqref="I43">
    <cfRule type="cellIs" dxfId="45" priority="131" operator="equal">
      <formula>""</formula>
    </cfRule>
  </conditionalFormatting>
  <conditionalFormatting sqref="K44:L44">
    <cfRule type="containsBlanks" dxfId="44" priority="130">
      <formula>LEN(TRIM(K44))=0</formula>
    </cfRule>
  </conditionalFormatting>
  <conditionalFormatting sqref="C36:G36">
    <cfRule type="cellIs" dxfId="43" priority="126" operator="equal">
      <formula>""</formula>
    </cfRule>
    <cfRule type="expression" dxfId="42" priority="128">
      <formula>AND(ISBLANK(C36),NOT(ISBLANK(C35)))</formula>
    </cfRule>
  </conditionalFormatting>
  <conditionalFormatting sqref="C35:G35">
    <cfRule type="cellIs" dxfId="41" priority="127" operator="equal">
      <formula>""</formula>
    </cfRule>
  </conditionalFormatting>
  <conditionalFormatting sqref="C38:G38">
    <cfRule type="cellIs" dxfId="40" priority="122" operator="equal">
      <formula>""</formula>
    </cfRule>
    <cfRule type="expression" dxfId="39" priority="124">
      <formula>AND(ISBLANK(C38),NOT(ISBLANK(C37)))</formula>
    </cfRule>
  </conditionalFormatting>
  <conditionalFormatting sqref="C37:G37">
    <cfRule type="cellIs" dxfId="38" priority="123" operator="equal">
      <formula>""</formula>
    </cfRule>
  </conditionalFormatting>
  <conditionalFormatting sqref="C40:G40">
    <cfRule type="cellIs" dxfId="37" priority="118" operator="equal">
      <formula>""</formula>
    </cfRule>
    <cfRule type="expression" dxfId="36" priority="120">
      <formula>AND(ISBLANK(C40),NOT(ISBLANK(C39)))</formula>
    </cfRule>
  </conditionalFormatting>
  <conditionalFormatting sqref="C39:G39">
    <cfRule type="cellIs" dxfId="35" priority="119" operator="equal">
      <formula>""</formula>
    </cfRule>
  </conditionalFormatting>
  <conditionalFormatting sqref="C42:G42">
    <cfRule type="cellIs" dxfId="34" priority="114" operator="equal">
      <formula>""</formula>
    </cfRule>
    <cfRule type="expression" dxfId="33" priority="116">
      <formula>AND(ISBLANK(C42),NOT(ISBLANK(C41)))</formula>
    </cfRule>
  </conditionalFormatting>
  <conditionalFormatting sqref="C41:G41">
    <cfRule type="cellIs" dxfId="32" priority="115" operator="equal">
      <formula>""</formula>
    </cfRule>
  </conditionalFormatting>
  <conditionalFormatting sqref="C44:G44">
    <cfRule type="cellIs" dxfId="31" priority="110" operator="equal">
      <formula>""</formula>
    </cfRule>
    <cfRule type="expression" dxfId="30" priority="112">
      <formula>AND(ISBLANK(C44),NOT(ISBLANK(C43)))</formula>
    </cfRule>
  </conditionalFormatting>
  <conditionalFormatting sqref="C43:G43">
    <cfRule type="cellIs" dxfId="29" priority="111" operator="equal">
      <formula>""</formula>
    </cfRule>
  </conditionalFormatting>
  <conditionalFormatting sqref="P28:T28">
    <cfRule type="expression" dxfId="28" priority="87">
      <formula>AND(ISBLANK(P28),NOT(ISBLANK(P27)))</formula>
    </cfRule>
  </conditionalFormatting>
  <conditionalFormatting sqref="D47:I47">
    <cfRule type="cellIs" dxfId="27" priority="45" operator="equal">
      <formula>""</formula>
    </cfRule>
  </conditionalFormatting>
  <conditionalFormatting sqref="D49:I49">
    <cfRule type="cellIs" dxfId="26" priority="44" operator="equal">
      <formula>""</formula>
    </cfRule>
  </conditionalFormatting>
  <conditionalFormatting sqref="H43">
    <cfRule type="cellIs" dxfId="24" priority="34" operator="equal">
      <formula>""</formula>
    </cfRule>
  </conditionalFormatting>
  <conditionalFormatting sqref="I26">
    <cfRule type="cellIs" dxfId="23" priority="23" operator="equal">
      <formula>""</formula>
    </cfRule>
  </conditionalFormatting>
  <conditionalFormatting sqref="I28">
    <cfRule type="cellIs" dxfId="22" priority="22" operator="equal">
      <formula>""</formula>
    </cfRule>
  </conditionalFormatting>
  <conditionalFormatting sqref="I30">
    <cfRule type="cellIs" dxfId="21" priority="21" operator="equal">
      <formula>""</formula>
    </cfRule>
  </conditionalFormatting>
  <conditionalFormatting sqref="I32">
    <cfRule type="cellIs" dxfId="20" priority="20" operator="equal">
      <formula>""</formula>
    </cfRule>
  </conditionalFormatting>
  <conditionalFormatting sqref="I34">
    <cfRule type="cellIs" dxfId="19" priority="19" operator="equal">
      <formula>""</formula>
    </cfRule>
  </conditionalFormatting>
  <conditionalFormatting sqref="I36">
    <cfRule type="cellIs" dxfId="18" priority="18" operator="equal">
      <formula>""</formula>
    </cfRule>
  </conditionalFormatting>
  <conditionalFormatting sqref="I38">
    <cfRule type="cellIs" dxfId="17" priority="17" operator="equal">
      <formula>""</formula>
    </cfRule>
  </conditionalFormatting>
  <conditionalFormatting sqref="I40">
    <cfRule type="cellIs" dxfId="16" priority="16" operator="equal">
      <formula>""</formula>
    </cfRule>
  </conditionalFormatting>
  <conditionalFormatting sqref="I42">
    <cfRule type="cellIs" dxfId="15" priority="15" operator="equal">
      <formula>""</formula>
    </cfRule>
  </conditionalFormatting>
  <conditionalFormatting sqref="I44">
    <cfRule type="cellIs" dxfId="14" priority="14" operator="equal">
      <formula>""</formula>
    </cfRule>
  </conditionalFormatting>
  <conditionalFormatting sqref="I27">
    <cfRule type="cellIs" dxfId="13" priority="13" operator="equal">
      <formula>""</formula>
    </cfRule>
  </conditionalFormatting>
  <conditionalFormatting sqref="I29">
    <cfRule type="cellIs" dxfId="12" priority="12" operator="equal">
      <formula>""</formula>
    </cfRule>
  </conditionalFormatting>
  <conditionalFormatting sqref="H31 H33 H35 H37 H39 H41">
    <cfRule type="cellIs" dxfId="10" priority="10" operator="equal">
      <formula>""</formula>
    </cfRule>
  </conditionalFormatting>
  <conditionalFormatting sqref="I41">
    <cfRule type="cellIs" dxfId="9" priority="9" operator="equal">
      <formula>""</formula>
    </cfRule>
  </conditionalFormatting>
  <conditionalFormatting sqref="C26:G26 C28:G28 C30:G30">
    <cfRule type="cellIs" dxfId="4" priority="3" operator="equal">
      <formula>""</formula>
    </cfRule>
    <cfRule type="expression" dxfId="3" priority="5">
      <formula>AND(ISBLANK(C26),NOT(ISBLANK(C25)))</formula>
    </cfRule>
  </conditionalFormatting>
  <conditionalFormatting sqref="C25:G25 C27:G27 C29:G29">
    <cfRule type="cellIs" dxfId="2" priority="4" operator="equal">
      <formula>""</formula>
    </cfRule>
  </conditionalFormatting>
  <conditionalFormatting sqref="H25">
    <cfRule type="cellIs" dxfId="1" priority="2" operator="equal">
      <formula>""</formula>
    </cfRule>
  </conditionalFormatting>
  <conditionalFormatting sqref="H27 H29">
    <cfRule type="cellIs" dxfId="0" priority="1" operator="equal">
      <formula>""</formula>
    </cfRule>
  </conditionalFormatting>
  <dataValidations count="9">
    <dataValidation type="list" allowBlank="1" showInputMessage="1" showErrorMessage="1" sqref="F17 S17">
      <formula1>"銀行,信用金庫,信用組合,　"</formula1>
    </dataValidation>
    <dataValidation imeMode="hiragana" allowBlank="1" showInputMessage="1" showErrorMessage="1" sqref="D5:I5 D7:I7 D9:I9 D47:I47 G16:H18 D16:E17 P27:T28 D49:I49 C25:G44"/>
    <dataValidation imeMode="halfAlpha" allowBlank="1" showInputMessage="1" showErrorMessage="1" sqref="D11:I11 D20:J20 V25:V44 D13:I13 B25:B44 Q13:V13 I25:I44"/>
    <dataValidation type="list" imeMode="hiragana" allowBlank="1" showInputMessage="1" showErrorMessage="1" sqref="Q18:S18">
      <formula1>"普通預金,当座預金"</formula1>
    </dataValidation>
    <dataValidation type="list" imeMode="hiragana" allowBlank="1" showInputMessage="1" showErrorMessage="1" sqref="D18:F18">
      <formula1>"普通預金,当座預金,"</formula1>
    </dataValidation>
    <dataValidation type="list" allowBlank="1" showInputMessage="1" showErrorMessage="1" sqref="F16 S16">
      <formula1>"銀行,信用金庫,信用組合,"</formula1>
    </dataValidation>
    <dataValidation type="list" allowBlank="1" showInputMessage="1" showErrorMessage="1" sqref="V16">
      <formula1>"支店,営業部,"</formula1>
    </dataValidation>
    <dataValidation type="list" allowBlank="1" showInputMessage="1" showErrorMessage="1" sqref="U25:U44 H25:H44">
      <formula1>$B$55:$B$75</formula1>
    </dataValidation>
    <dataValidation type="list" allowBlank="1" showInputMessage="1" showErrorMessage="1" sqref="I16">
      <formula1>"支店,営業部,店,"</formula1>
    </dataValidation>
  </dataValidations>
  <pageMargins left="0.7" right="0.7" top="0.75" bottom="0.75" header="0.3" footer="0.3"/>
  <pageSetup paperSize="9" scale="8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M49"/>
  <sheetViews>
    <sheetView view="pageBreakPreview" zoomScaleNormal="100" zoomScaleSheetLayoutView="100" workbookViewId="0">
      <selection activeCell="P1" sqref="P1:BB3"/>
    </sheetView>
  </sheetViews>
  <sheetFormatPr defaultColWidth="1.25" defaultRowHeight="15" customHeight="1"/>
  <cols>
    <col min="1" max="49" width="1.25" style="1" customWidth="1"/>
    <col min="50" max="51" width="1.125" style="1" customWidth="1"/>
    <col min="52" max="70" width="1.25" style="1"/>
    <col min="71" max="71" width="1.25" style="1" customWidth="1"/>
    <col min="72" max="72" width="1.25" style="1"/>
    <col min="73" max="121" width="1.25" style="1" customWidth="1"/>
    <col min="122" max="123" width="1.125" style="1" customWidth="1"/>
    <col min="124" max="16384" width="1.25" style="1"/>
  </cols>
  <sheetData>
    <row r="1" spans="1:141" ht="15" customHeight="1">
      <c r="A1" s="83"/>
      <c r="B1" s="83"/>
      <c r="C1" s="83"/>
      <c r="D1" s="83"/>
      <c r="E1" s="83"/>
      <c r="F1" s="83"/>
      <c r="G1" s="84"/>
      <c r="H1" s="84"/>
      <c r="I1" s="84"/>
      <c r="J1" s="84"/>
      <c r="K1" s="84"/>
      <c r="L1" s="84"/>
      <c r="M1" s="84"/>
      <c r="N1" s="84"/>
      <c r="O1" s="84"/>
      <c r="P1" s="298" t="s">
        <v>14</v>
      </c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299" t="s">
        <v>13</v>
      </c>
      <c r="BO1" s="299"/>
      <c r="BP1" s="299"/>
      <c r="BQ1" s="299"/>
      <c r="BT1" s="497" t="s">
        <v>183</v>
      </c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299" t="s">
        <v>13</v>
      </c>
      <c r="EI1" s="299"/>
      <c r="EJ1" s="299"/>
      <c r="EK1" s="299"/>
    </row>
    <row r="2" spans="1:141" ht="15" customHeight="1">
      <c r="A2" s="83"/>
      <c r="B2" s="83"/>
      <c r="C2" s="83"/>
      <c r="D2" s="83"/>
      <c r="E2" s="85"/>
      <c r="F2" s="84"/>
      <c r="G2" s="84"/>
      <c r="H2" s="84"/>
      <c r="I2" s="84"/>
      <c r="J2" s="84"/>
      <c r="K2" s="84"/>
      <c r="L2" s="84"/>
      <c r="M2" s="84"/>
      <c r="N2" s="84"/>
      <c r="O2" s="84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299"/>
      <c r="BO2" s="299"/>
      <c r="BP2" s="299"/>
      <c r="BQ2" s="299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497"/>
      <c r="CS2" s="497"/>
      <c r="CT2" s="497"/>
      <c r="CU2" s="497"/>
      <c r="CV2" s="497"/>
      <c r="CW2" s="497"/>
      <c r="CX2" s="497"/>
      <c r="CY2" s="497"/>
      <c r="CZ2" s="497"/>
      <c r="DA2" s="497"/>
      <c r="DB2" s="497"/>
      <c r="DC2" s="497"/>
      <c r="DD2" s="497"/>
      <c r="DE2" s="497"/>
      <c r="DF2" s="497"/>
      <c r="DG2" s="497"/>
      <c r="DH2" s="497"/>
      <c r="DI2" s="497"/>
      <c r="DJ2" s="497"/>
      <c r="DK2" s="497"/>
      <c r="DL2" s="497"/>
      <c r="DM2" s="497"/>
      <c r="DN2" s="497"/>
      <c r="DO2" s="497"/>
      <c r="DP2" s="497"/>
      <c r="DQ2" s="497"/>
      <c r="DR2" s="497"/>
      <c r="DS2" s="497"/>
      <c r="DT2" s="497"/>
      <c r="DU2" s="497"/>
      <c r="DV2" s="497"/>
      <c r="DW2" s="497"/>
      <c r="DX2" s="497"/>
      <c r="DY2" s="497"/>
      <c r="DZ2" s="497"/>
      <c r="EA2" s="497"/>
      <c r="EB2" s="497"/>
      <c r="EC2" s="497"/>
      <c r="ED2" s="497"/>
      <c r="EE2" s="497"/>
      <c r="EF2" s="497"/>
      <c r="EG2" s="497"/>
      <c r="EH2" s="299"/>
      <c r="EI2" s="299"/>
      <c r="EJ2" s="299"/>
      <c r="EK2" s="299"/>
    </row>
    <row r="3" spans="1:141" ht="15" customHeight="1">
      <c r="A3" s="83"/>
      <c r="B3" s="83"/>
      <c r="C3" s="83"/>
      <c r="D3" s="83"/>
      <c r="E3" s="85"/>
      <c r="F3" s="84"/>
      <c r="G3" s="84"/>
      <c r="H3" s="84"/>
      <c r="I3" s="84"/>
      <c r="J3" s="84"/>
      <c r="K3" s="84"/>
      <c r="L3" s="84"/>
      <c r="M3" s="84"/>
      <c r="N3" s="84"/>
      <c r="O3" s="84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84"/>
      <c r="BD3" s="84"/>
      <c r="BE3" s="84"/>
      <c r="BF3" s="84"/>
      <c r="BG3" s="84"/>
      <c r="BH3" s="84"/>
      <c r="BI3" s="84"/>
      <c r="BJ3" s="498" t="s">
        <v>186</v>
      </c>
      <c r="BK3" s="499"/>
      <c r="BL3" s="499"/>
      <c r="BM3" s="499"/>
      <c r="BN3" s="499"/>
      <c r="BO3" s="499"/>
      <c r="BP3" s="499"/>
      <c r="BQ3" s="500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497"/>
      <c r="DN3" s="497"/>
      <c r="DO3" s="497"/>
      <c r="DP3" s="497"/>
      <c r="DQ3" s="497"/>
      <c r="DR3" s="497"/>
      <c r="DS3" s="497"/>
      <c r="DT3" s="497"/>
      <c r="DU3" s="497"/>
      <c r="DV3" s="497"/>
      <c r="DW3" s="497"/>
      <c r="DX3" s="497"/>
      <c r="DY3" s="497"/>
      <c r="DZ3" s="497"/>
      <c r="EA3" s="497"/>
      <c r="EB3" s="497"/>
      <c r="EC3" s="497"/>
      <c r="ED3" s="497"/>
      <c r="EE3" s="497"/>
      <c r="EF3" s="497"/>
      <c r="EG3" s="497"/>
      <c r="EH3" s="9"/>
      <c r="EI3" s="9"/>
      <c r="EJ3" s="9"/>
      <c r="EK3" s="9"/>
    </row>
    <row r="4" spans="1:141" ht="15" customHeight="1">
      <c r="A4" s="83"/>
      <c r="B4" s="83"/>
      <c r="C4" s="83"/>
      <c r="D4" s="83"/>
      <c r="E4" s="85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501"/>
      <c r="BK4" s="502"/>
      <c r="BL4" s="502"/>
      <c r="BM4" s="502"/>
      <c r="BN4" s="502"/>
      <c r="BO4" s="502"/>
      <c r="BP4" s="502"/>
      <c r="BQ4" s="503"/>
      <c r="BT4" s="497"/>
      <c r="BU4" s="497"/>
      <c r="BV4" s="497"/>
      <c r="BW4" s="497"/>
      <c r="BX4" s="497"/>
      <c r="BY4" s="497"/>
      <c r="BZ4" s="497"/>
      <c r="CA4" s="497"/>
      <c r="CB4" s="497"/>
      <c r="CC4" s="497"/>
      <c r="CD4" s="497"/>
      <c r="CE4" s="497"/>
      <c r="CF4" s="497"/>
      <c r="CG4" s="497"/>
      <c r="CH4" s="497"/>
      <c r="CI4" s="497"/>
      <c r="CJ4" s="497"/>
      <c r="CK4" s="497"/>
      <c r="CL4" s="497"/>
      <c r="CM4" s="497"/>
      <c r="CN4" s="497"/>
      <c r="CO4" s="497"/>
      <c r="CP4" s="497"/>
      <c r="CQ4" s="497"/>
      <c r="CR4" s="497"/>
      <c r="CS4" s="497"/>
      <c r="CT4" s="497"/>
      <c r="CU4" s="497"/>
      <c r="CV4" s="497"/>
      <c r="CW4" s="497"/>
      <c r="CX4" s="497"/>
      <c r="CY4" s="497"/>
      <c r="CZ4" s="497"/>
      <c r="DA4" s="497"/>
      <c r="DB4" s="497"/>
      <c r="DC4" s="497"/>
      <c r="DD4" s="497"/>
      <c r="DE4" s="497"/>
      <c r="DF4" s="497"/>
      <c r="DG4" s="497"/>
      <c r="DH4" s="497"/>
      <c r="DI4" s="497"/>
      <c r="DJ4" s="497"/>
      <c r="DK4" s="497"/>
      <c r="DL4" s="497"/>
      <c r="DM4" s="497"/>
      <c r="DN4" s="497"/>
      <c r="DO4" s="497"/>
      <c r="DP4" s="497"/>
      <c r="DQ4" s="497"/>
      <c r="DR4" s="497"/>
      <c r="DS4" s="497"/>
      <c r="DT4" s="497"/>
      <c r="DU4" s="497"/>
      <c r="DV4" s="497"/>
      <c r="DW4" s="497"/>
      <c r="DX4" s="497"/>
      <c r="DY4" s="497"/>
      <c r="DZ4" s="497"/>
      <c r="EA4" s="497"/>
      <c r="EB4" s="497"/>
      <c r="EC4" s="497"/>
      <c r="ED4" s="497"/>
      <c r="EE4" s="497"/>
      <c r="EF4" s="497"/>
      <c r="EG4" s="497"/>
      <c r="EH4" s="10"/>
      <c r="EI4" s="10"/>
      <c r="EJ4" s="10"/>
      <c r="EK4" s="10"/>
    </row>
    <row r="5" spans="1:141" ht="15" customHeight="1">
      <c r="A5" s="83"/>
      <c r="B5" s="221" t="s">
        <v>23</v>
      </c>
      <c r="C5" s="221"/>
      <c r="D5" s="221"/>
      <c r="E5" s="221"/>
      <c r="F5" s="221"/>
      <c r="G5" s="221"/>
      <c r="H5" s="221"/>
      <c r="I5" s="221" t="s">
        <v>0</v>
      </c>
      <c r="J5" s="221"/>
      <c r="K5" s="221"/>
      <c r="L5" s="221"/>
      <c r="M5" s="221"/>
      <c r="N5" s="221" t="s">
        <v>1</v>
      </c>
      <c r="O5" s="221"/>
      <c r="P5" s="221"/>
      <c r="Q5" s="221"/>
      <c r="R5" s="221"/>
      <c r="S5" s="221" t="s">
        <v>2</v>
      </c>
      <c r="T5" s="221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501"/>
      <c r="BK5" s="502"/>
      <c r="BL5" s="502"/>
      <c r="BM5" s="502"/>
      <c r="BN5" s="502"/>
      <c r="BO5" s="502"/>
      <c r="BP5" s="502"/>
      <c r="BQ5" s="503"/>
      <c r="BU5" s="83"/>
      <c r="BV5" s="221" t="s">
        <v>23</v>
      </c>
      <c r="BW5" s="221"/>
      <c r="BX5" s="221"/>
      <c r="BY5" s="221"/>
      <c r="BZ5" s="221"/>
      <c r="CA5" s="221"/>
      <c r="CB5" s="221"/>
      <c r="CC5" s="221" t="s">
        <v>0</v>
      </c>
      <c r="CD5" s="221"/>
      <c r="CE5" s="221"/>
      <c r="CF5" s="221"/>
      <c r="CG5" s="221"/>
      <c r="CH5" s="221" t="s">
        <v>1</v>
      </c>
      <c r="CI5" s="221"/>
      <c r="CJ5" s="221"/>
      <c r="CK5" s="221"/>
      <c r="CL5" s="221"/>
      <c r="CM5" s="221" t="s">
        <v>2</v>
      </c>
      <c r="CN5" s="221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10"/>
      <c r="EE5" s="10"/>
      <c r="EF5" s="10"/>
      <c r="EG5" s="10"/>
      <c r="EH5" s="10"/>
      <c r="EI5" s="10"/>
      <c r="EJ5" s="10"/>
      <c r="EK5" s="10"/>
    </row>
    <row r="6" spans="1:141" ht="15" customHeight="1">
      <c r="A6" s="83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501"/>
      <c r="BK6" s="502"/>
      <c r="BL6" s="502"/>
      <c r="BM6" s="502"/>
      <c r="BN6" s="502"/>
      <c r="BO6" s="502"/>
      <c r="BP6" s="502"/>
      <c r="BQ6" s="503"/>
      <c r="BU6" s="83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10"/>
      <c r="EE6" s="10"/>
      <c r="EF6" s="10"/>
      <c r="EG6" s="10"/>
      <c r="EH6" s="10"/>
      <c r="EI6" s="10"/>
      <c r="EJ6" s="10"/>
      <c r="EK6" s="10"/>
    </row>
    <row r="7" spans="1:141" ht="15" customHeight="1">
      <c r="A7" s="231" t="s">
        <v>190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187"/>
      <c r="AG7" s="83"/>
      <c r="AH7" s="83"/>
      <c r="AI7" s="83"/>
      <c r="AJ7" s="187"/>
      <c r="AK7" s="187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504"/>
      <c r="BK7" s="505"/>
      <c r="BL7" s="505"/>
      <c r="BM7" s="505"/>
      <c r="BN7" s="505"/>
      <c r="BO7" s="505"/>
      <c r="BP7" s="505"/>
      <c r="BQ7" s="506"/>
      <c r="BU7" s="231" t="s">
        <v>190</v>
      </c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187"/>
      <c r="DA7" s="83"/>
      <c r="DD7" s="186"/>
      <c r="DE7" s="186"/>
      <c r="ED7" s="5"/>
      <c r="EE7" s="5"/>
      <c r="EF7" s="5"/>
      <c r="EG7" s="5"/>
      <c r="EH7" s="5"/>
      <c r="EI7" s="5"/>
      <c r="EJ7" s="5"/>
      <c r="EK7" s="5"/>
    </row>
    <row r="8" spans="1:141" ht="18.75" customHeight="1">
      <c r="A8" s="232" t="s">
        <v>191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U8" s="232" t="s">
        <v>191</v>
      </c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</row>
    <row r="9" spans="1:141" ht="30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0"/>
      <c r="AO9" s="80"/>
      <c r="AP9" s="80"/>
      <c r="AQ9" s="80"/>
      <c r="AR9" s="80"/>
      <c r="AS9" s="80"/>
      <c r="AT9" s="80"/>
      <c r="AU9" s="80"/>
      <c r="AV9" s="8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DH9" s="6"/>
      <c r="DI9" s="6"/>
      <c r="DJ9" s="6"/>
      <c r="DK9" s="6"/>
      <c r="DL9" s="6"/>
      <c r="DM9" s="6"/>
      <c r="DN9" s="6"/>
      <c r="DO9" s="6"/>
      <c r="DP9" s="6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</row>
    <row r="10" spans="1:141" ht="22.5" customHeight="1">
      <c r="A10" s="83"/>
      <c r="B10" s="222" t="s">
        <v>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187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V10" s="323" t="s">
        <v>3</v>
      </c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186"/>
    </row>
    <row r="11" spans="1:141" ht="15" customHeight="1">
      <c r="A11" s="83"/>
      <c r="B11" s="394" t="s">
        <v>4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83"/>
      <c r="AL11" s="185"/>
      <c r="AM11" s="185"/>
      <c r="AN11" s="324" t="s">
        <v>173</v>
      </c>
      <c r="AO11" s="325"/>
      <c r="AP11" s="325"/>
      <c r="AQ11" s="325"/>
      <c r="AR11" s="325"/>
      <c r="AS11" s="325"/>
      <c r="AT11" s="325"/>
      <c r="AU11" s="325"/>
      <c r="AV11" s="326"/>
      <c r="AW11" s="329" t="str">
        <f>IF(ISBLANK(入力シート!D16),"",入力シート!D16)</f>
        <v/>
      </c>
      <c r="AX11" s="330"/>
      <c r="AY11" s="330"/>
      <c r="AZ11" s="330"/>
      <c r="BA11" s="330"/>
      <c r="BB11" s="330"/>
      <c r="BC11" s="330"/>
      <c r="BD11" s="333" t="str">
        <f>IF(ISBLANK(入力シート!F16),"",入力シート!F16)</f>
        <v>銀行</v>
      </c>
      <c r="BE11" s="333"/>
      <c r="BF11" s="333"/>
      <c r="BG11" s="333"/>
      <c r="BH11" s="330" t="str">
        <f>IF(ISBLANK(入力シート!G16),"",入力シート!G16)</f>
        <v/>
      </c>
      <c r="BI11" s="330"/>
      <c r="BJ11" s="330"/>
      <c r="BK11" s="330"/>
      <c r="BL11" s="330"/>
      <c r="BM11" s="330"/>
      <c r="BN11" s="304" t="str">
        <f>IF(ISBLANK(入力シート!I16),"",入力シート!I16)</f>
        <v>支店</v>
      </c>
      <c r="BO11" s="304" t="str">
        <f>IF(ISBLANK(入力シート!Q16),"",入力シート!Q16)</f>
        <v>東邦</v>
      </c>
      <c r="BP11" s="304" t="str">
        <f>IF(ISBLANK(入力シート!R16),"",入力シート!R16)</f>
        <v/>
      </c>
      <c r="BQ11" s="304" t="str">
        <f>IF(ISBLANK(入力シート!S16),"",入力シート!S16)</f>
        <v>銀行</v>
      </c>
      <c r="BV11" s="335" t="s">
        <v>4</v>
      </c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DF11" s="3"/>
      <c r="DG11" s="3"/>
      <c r="DH11" s="324" t="s">
        <v>173</v>
      </c>
      <c r="DI11" s="325"/>
      <c r="DJ11" s="325"/>
      <c r="DK11" s="325"/>
      <c r="DL11" s="325"/>
      <c r="DM11" s="325"/>
      <c r="DN11" s="325"/>
      <c r="DO11" s="325"/>
      <c r="DP11" s="326"/>
      <c r="DQ11" s="329" t="str">
        <f>IF(ISBLANK(入力シート!Q16),"",入力シート!Q16)</f>
        <v>東邦</v>
      </c>
      <c r="DR11" s="330"/>
      <c r="DS11" s="330"/>
      <c r="DT11" s="330"/>
      <c r="DU11" s="330"/>
      <c r="DV11" s="330"/>
      <c r="DW11" s="330"/>
      <c r="DX11" s="333" t="str">
        <f>IF(ISBLANK(入力シート!S16),"",入力シート!S16)</f>
        <v>銀行</v>
      </c>
      <c r="DY11" s="333"/>
      <c r="DZ11" s="333"/>
      <c r="EA11" s="333"/>
      <c r="EB11" s="330" t="str">
        <f>IF(ISBLANK(入力シート!T16),"",入力シート!T16)</f>
        <v>いわき</v>
      </c>
      <c r="EC11" s="330"/>
      <c r="ED11" s="330"/>
      <c r="EE11" s="330"/>
      <c r="EF11" s="330"/>
      <c r="EG11" s="330"/>
      <c r="EH11" s="304" t="str">
        <f>IF(ISBLANK(入力シート!V16),"",入力シート!V16)</f>
        <v>営業部</v>
      </c>
      <c r="EI11" s="304" t="str">
        <f>IF(ISBLANK(入力シート!CJ16),"",入力シート!CJ16)</f>
        <v/>
      </c>
      <c r="EJ11" s="304" t="str">
        <f>IF(ISBLANK(入力シート!CK16),"",入力シート!CK16)</f>
        <v/>
      </c>
      <c r="EK11" s="304" t="str">
        <f>IF(ISBLANK(入力シート!CL16),"",入力シート!CL16)</f>
        <v/>
      </c>
    </row>
    <row r="12" spans="1:141" ht="15" customHeight="1">
      <c r="A12" s="83"/>
      <c r="B12" s="223" t="str">
        <f>IF(ISBLANK(入力シート!D5),"",入力シート!D5)</f>
        <v/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185"/>
      <c r="AL12" s="185"/>
      <c r="AM12" s="185"/>
      <c r="AN12" s="327"/>
      <c r="AO12" s="327"/>
      <c r="AP12" s="327"/>
      <c r="AQ12" s="327"/>
      <c r="AR12" s="327"/>
      <c r="AS12" s="327"/>
      <c r="AT12" s="327"/>
      <c r="AU12" s="327"/>
      <c r="AV12" s="328"/>
      <c r="AW12" s="331"/>
      <c r="AX12" s="332"/>
      <c r="AY12" s="332"/>
      <c r="AZ12" s="332"/>
      <c r="BA12" s="332"/>
      <c r="BB12" s="332"/>
      <c r="BC12" s="332"/>
      <c r="BD12" s="334"/>
      <c r="BE12" s="334"/>
      <c r="BF12" s="334"/>
      <c r="BG12" s="334"/>
      <c r="BH12" s="332"/>
      <c r="BI12" s="332"/>
      <c r="BJ12" s="332"/>
      <c r="BK12" s="332"/>
      <c r="BL12" s="332"/>
      <c r="BM12" s="332"/>
      <c r="BN12" s="305" t="str">
        <f>IF(ISBLANK(入力シート!P17),"",入力シート!P17)</f>
        <v/>
      </c>
      <c r="BO12" s="305" t="str">
        <f>IF(ISBLANK(入力シート!Q17),"",入力シート!Q17)</f>
        <v/>
      </c>
      <c r="BP12" s="305" t="str">
        <f>IF(ISBLANK(入力シート!R17),"",入力シート!R17)</f>
        <v/>
      </c>
      <c r="BQ12" s="305" t="str">
        <f>IF(ISBLANK(入力シート!S17),"",入力シート!S17)</f>
        <v/>
      </c>
      <c r="BV12" s="323" t="str">
        <f>IF(ISBLANK(入力シート!Q5),"",入力シート!Q5)</f>
        <v>いわき市内郷小島町新町40番地</v>
      </c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"/>
      <c r="DF12" s="3"/>
      <c r="DG12" s="3"/>
      <c r="DH12" s="327"/>
      <c r="DI12" s="327"/>
      <c r="DJ12" s="327"/>
      <c r="DK12" s="327"/>
      <c r="DL12" s="327"/>
      <c r="DM12" s="327"/>
      <c r="DN12" s="327"/>
      <c r="DO12" s="327"/>
      <c r="DP12" s="328"/>
      <c r="DQ12" s="331"/>
      <c r="DR12" s="332"/>
      <c r="DS12" s="332"/>
      <c r="DT12" s="332"/>
      <c r="DU12" s="332"/>
      <c r="DV12" s="332"/>
      <c r="DW12" s="332"/>
      <c r="DX12" s="334"/>
      <c r="DY12" s="334"/>
      <c r="DZ12" s="334"/>
      <c r="EA12" s="334"/>
      <c r="EB12" s="332"/>
      <c r="EC12" s="332"/>
      <c r="ED12" s="332"/>
      <c r="EE12" s="332"/>
      <c r="EF12" s="332"/>
      <c r="EG12" s="332"/>
      <c r="EH12" s="305" t="str">
        <f>IF(ISBLANK(入力シート!CI17),"",入力シート!CI17)</f>
        <v/>
      </c>
      <c r="EI12" s="305" t="str">
        <f>IF(ISBLANK(入力シート!CJ17),"",入力シート!CJ17)</f>
        <v/>
      </c>
      <c r="EJ12" s="305" t="str">
        <f>IF(ISBLANK(入力シート!CK17),"",入力シート!CK17)</f>
        <v/>
      </c>
      <c r="EK12" s="305" t="str">
        <f>IF(ISBLANK(入力シート!CL17),"",入力シート!CL17)</f>
        <v/>
      </c>
    </row>
    <row r="13" spans="1:141" ht="15" customHeight="1">
      <c r="A13" s="8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83"/>
      <c r="AL13" s="83"/>
      <c r="AM13" s="83"/>
      <c r="AN13" s="388" t="s">
        <v>5</v>
      </c>
      <c r="AO13" s="388"/>
      <c r="AP13" s="388"/>
      <c r="AQ13" s="388"/>
      <c r="AR13" s="388"/>
      <c r="AS13" s="388"/>
      <c r="AT13" s="388"/>
      <c r="AU13" s="388"/>
      <c r="AV13" s="389"/>
      <c r="AW13" s="336" t="str">
        <f>IF(ISBLANK(入力シート!D18),"",入力シート!D18)</f>
        <v/>
      </c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H13" s="313" t="s">
        <v>5</v>
      </c>
      <c r="DI13" s="313"/>
      <c r="DJ13" s="313"/>
      <c r="DK13" s="313"/>
      <c r="DL13" s="313"/>
      <c r="DM13" s="313"/>
      <c r="DN13" s="313"/>
      <c r="DO13" s="313"/>
      <c r="DP13" s="314"/>
      <c r="DQ13" s="237" t="str">
        <f>IF(ISBLANK(入力シート!Q18),"",入力シート!Q18)</f>
        <v>普通預金</v>
      </c>
      <c r="DR13" s="238"/>
      <c r="DS13" s="238"/>
      <c r="DT13" s="238"/>
      <c r="DU13" s="238"/>
      <c r="DV13" s="238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</row>
    <row r="14" spans="1:141" ht="15" customHeight="1">
      <c r="A14" s="8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83"/>
      <c r="AL14" s="93"/>
      <c r="AM14" s="93"/>
      <c r="AN14" s="392"/>
      <c r="AO14" s="392"/>
      <c r="AP14" s="392"/>
      <c r="AQ14" s="392"/>
      <c r="AR14" s="392"/>
      <c r="AS14" s="392"/>
      <c r="AT14" s="392"/>
      <c r="AU14" s="392"/>
      <c r="AV14" s="393"/>
      <c r="AW14" s="338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F14" s="57"/>
      <c r="DG14" s="57"/>
      <c r="DH14" s="341"/>
      <c r="DI14" s="341"/>
      <c r="DJ14" s="341"/>
      <c r="DK14" s="341"/>
      <c r="DL14" s="341"/>
      <c r="DM14" s="341"/>
      <c r="DN14" s="341"/>
      <c r="DO14" s="341"/>
      <c r="DP14" s="342"/>
      <c r="DQ14" s="240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</row>
    <row r="15" spans="1:141" ht="15" customHeight="1">
      <c r="A15" s="8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92"/>
      <c r="AL15" s="92"/>
      <c r="AM15" s="92"/>
      <c r="AN15" s="388" t="s">
        <v>6</v>
      </c>
      <c r="AO15" s="388"/>
      <c r="AP15" s="388"/>
      <c r="AQ15" s="388"/>
      <c r="AR15" s="388"/>
      <c r="AS15" s="388"/>
      <c r="AT15" s="388"/>
      <c r="AU15" s="388"/>
      <c r="AV15" s="389"/>
      <c r="AW15" s="390" t="str">
        <f>IF(ISBLANK(入力シート!D20),"",入力シート!D20)</f>
        <v/>
      </c>
      <c r="AX15" s="225"/>
      <c r="AY15" s="225"/>
      <c r="AZ15" s="224" t="str">
        <f>IF(ISBLANK(入力シート!E20),"",入力シート!E20)</f>
        <v/>
      </c>
      <c r="BA15" s="225"/>
      <c r="BB15" s="225"/>
      <c r="BC15" s="224" t="str">
        <f>IF(ISBLANK(入力シート!F20),"",入力シート!F20)</f>
        <v/>
      </c>
      <c r="BD15" s="225"/>
      <c r="BE15" s="225"/>
      <c r="BF15" s="224" t="str">
        <f>IF(ISBLANK(入力シート!G20),"",入力シート!G20)</f>
        <v/>
      </c>
      <c r="BG15" s="225"/>
      <c r="BH15" s="225"/>
      <c r="BI15" s="224" t="str">
        <f>IF(ISBLANK(入力シート!H20),"",入力シート!H20)</f>
        <v/>
      </c>
      <c r="BJ15" s="225"/>
      <c r="BK15" s="225"/>
      <c r="BL15" s="224" t="str">
        <f>IF(ISBLANK(入力シート!I20),"",入力シート!I20)</f>
        <v/>
      </c>
      <c r="BM15" s="225"/>
      <c r="BN15" s="225"/>
      <c r="BO15" s="224" t="str">
        <f>IF(ISBLANK(入力シート!J20),"",入力シート!J20)</f>
        <v/>
      </c>
      <c r="BP15" s="225"/>
      <c r="BQ15" s="226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7"/>
      <c r="DF15" s="7"/>
      <c r="DG15" s="7"/>
      <c r="DH15" s="313" t="s">
        <v>6</v>
      </c>
      <c r="DI15" s="313"/>
      <c r="DJ15" s="313"/>
      <c r="DK15" s="313"/>
      <c r="DL15" s="313"/>
      <c r="DM15" s="313"/>
      <c r="DN15" s="313"/>
      <c r="DO15" s="313"/>
      <c r="DP15" s="314"/>
      <c r="DQ15" s="317">
        <f>IF(ISBLANK(入力シート!Q$20),"",入力シート!Q$20)</f>
        <v>0</v>
      </c>
      <c r="DR15" s="318"/>
      <c r="DS15" s="318"/>
      <c r="DT15" s="302">
        <f>IF(ISBLANK(入力シート!R20),"",入力シート!R20)</f>
        <v>1</v>
      </c>
      <c r="DU15" s="238"/>
      <c r="DV15" s="321"/>
      <c r="DW15" s="302">
        <f>IF(ISBLANK(入力シート!R20),"",入力シート!R20)</f>
        <v>1</v>
      </c>
      <c r="DX15" s="238"/>
      <c r="DY15" s="321"/>
      <c r="DZ15" s="302">
        <f>IF(ISBLANK(入力シート!S20),"",入力シート!S20)</f>
        <v>2</v>
      </c>
      <c r="EA15" s="238"/>
      <c r="EB15" s="321"/>
      <c r="EC15" s="302">
        <f>IF(ISBLANK(入力シート!T20),"",入力シート!T20)</f>
        <v>3</v>
      </c>
      <c r="ED15" s="238"/>
      <c r="EE15" s="321"/>
      <c r="EF15" s="302">
        <f>IF(ISBLANK(入力シート!U20),"",入力シート!U20)</f>
        <v>4</v>
      </c>
      <c r="EG15" s="238"/>
      <c r="EH15" s="321"/>
      <c r="EI15" s="302">
        <f>IF(ISBLANK(入力シート!V20),"",入力シート!V20)</f>
        <v>5</v>
      </c>
      <c r="EJ15" s="238"/>
      <c r="EK15" s="238"/>
    </row>
    <row r="16" spans="1:141" ht="15" customHeight="1">
      <c r="A16" s="83"/>
      <c r="B16" s="387" t="s">
        <v>9</v>
      </c>
      <c r="C16" s="387"/>
      <c r="D16" s="387"/>
      <c r="E16" s="387"/>
      <c r="F16" s="387"/>
      <c r="G16" s="387"/>
      <c r="H16" s="387"/>
      <c r="I16" s="38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4"/>
      <c r="AL16" s="93"/>
      <c r="AM16" s="93"/>
      <c r="AN16" s="306"/>
      <c r="AO16" s="306"/>
      <c r="AP16" s="306"/>
      <c r="AQ16" s="306"/>
      <c r="AR16" s="306"/>
      <c r="AS16" s="306"/>
      <c r="AT16" s="306"/>
      <c r="AU16" s="306"/>
      <c r="AV16" s="307"/>
      <c r="AW16" s="391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8"/>
      <c r="BV16" s="340" t="s">
        <v>9</v>
      </c>
      <c r="BW16" s="340"/>
      <c r="BX16" s="340"/>
      <c r="BY16" s="340"/>
      <c r="BZ16" s="340"/>
      <c r="CA16" s="340"/>
      <c r="CB16" s="340"/>
      <c r="CC16" s="340"/>
      <c r="DE16" s="2"/>
      <c r="DF16" s="57"/>
      <c r="DG16" s="57"/>
      <c r="DH16" s="315"/>
      <c r="DI16" s="315"/>
      <c r="DJ16" s="315"/>
      <c r="DK16" s="315"/>
      <c r="DL16" s="315"/>
      <c r="DM16" s="315"/>
      <c r="DN16" s="315"/>
      <c r="DO16" s="315"/>
      <c r="DP16" s="316"/>
      <c r="DQ16" s="319"/>
      <c r="DR16" s="320"/>
      <c r="DS16" s="320"/>
      <c r="DT16" s="303"/>
      <c r="DU16" s="256"/>
      <c r="DV16" s="322"/>
      <c r="DW16" s="303"/>
      <c r="DX16" s="256"/>
      <c r="DY16" s="322"/>
      <c r="DZ16" s="303"/>
      <c r="EA16" s="256"/>
      <c r="EB16" s="322"/>
      <c r="EC16" s="303"/>
      <c r="ED16" s="256"/>
      <c r="EE16" s="322"/>
      <c r="EF16" s="303"/>
      <c r="EG16" s="256"/>
      <c r="EH16" s="322"/>
      <c r="EI16" s="303"/>
      <c r="EJ16" s="256"/>
      <c r="EK16" s="256"/>
    </row>
    <row r="17" spans="1:141" ht="15" customHeight="1">
      <c r="A17" s="83"/>
      <c r="B17" s="229" t="str">
        <f>IF(ISBLANK(入力シート!D7),"",入力シート!D7)</f>
        <v/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92"/>
      <c r="AL17" s="92"/>
      <c r="AM17" s="92"/>
      <c r="AN17" s="164"/>
      <c r="AO17" s="164"/>
      <c r="AP17" s="164"/>
      <c r="AQ17" s="164"/>
      <c r="AR17" s="164"/>
      <c r="AS17" s="164"/>
      <c r="AT17" s="164"/>
      <c r="AU17" s="164"/>
      <c r="AV17" s="164"/>
      <c r="BV17" s="301" t="str">
        <f>IF(ISBLANK(入力シート!Q7),"",入力シート!Q7)</f>
        <v>有限会社　〇〇工務店</v>
      </c>
      <c r="BW17" s="301"/>
      <c r="BX17" s="301"/>
      <c r="BY17" s="301"/>
      <c r="BZ17" s="301"/>
      <c r="CA17" s="301"/>
      <c r="CB17" s="301"/>
      <c r="CC17" s="301"/>
      <c r="CD17" s="301"/>
      <c r="CE17" s="301"/>
      <c r="CF17" s="301"/>
      <c r="CG17" s="301"/>
      <c r="CH17" s="301"/>
      <c r="CI17" s="301"/>
      <c r="CJ17" s="301"/>
      <c r="CK17" s="301"/>
      <c r="CL17" s="301"/>
      <c r="CM17" s="301"/>
      <c r="CN17" s="301"/>
      <c r="CO17" s="301"/>
      <c r="CP17" s="301"/>
      <c r="CQ17" s="301"/>
      <c r="CR17" s="301"/>
      <c r="CS17" s="301"/>
      <c r="CT17" s="301"/>
      <c r="CU17" s="301"/>
      <c r="CV17" s="301"/>
      <c r="CW17" s="301"/>
      <c r="CX17" s="301"/>
      <c r="CY17" s="301"/>
      <c r="CZ17" s="301"/>
      <c r="DA17" s="301"/>
      <c r="DB17" s="301"/>
      <c r="DC17" s="301"/>
      <c r="DD17" s="301"/>
      <c r="DE17" s="7"/>
      <c r="DF17" s="7"/>
      <c r="DG17" s="7"/>
    </row>
    <row r="18" spans="1:141" ht="15" customHeight="1">
      <c r="A18" s="83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83"/>
      <c r="AL18" s="92"/>
      <c r="AM18" s="92"/>
      <c r="AN18" s="306" t="s">
        <v>7</v>
      </c>
      <c r="AO18" s="306"/>
      <c r="AP18" s="306"/>
      <c r="AQ18" s="306"/>
      <c r="AR18" s="306"/>
      <c r="AS18" s="306"/>
      <c r="AT18" s="306"/>
      <c r="AU18" s="306"/>
      <c r="AV18" s="307"/>
      <c r="AW18" s="403" t="str">
        <f>IF(AY47="", "", AY47)</f>
        <v/>
      </c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3"/>
      <c r="BM18" s="403"/>
      <c r="BN18" s="403"/>
      <c r="BO18" s="403"/>
      <c r="BP18" s="403"/>
      <c r="BQ18" s="403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1"/>
      <c r="CO18" s="301"/>
      <c r="CP18" s="301"/>
      <c r="CQ18" s="301"/>
      <c r="CR18" s="301"/>
      <c r="CS18" s="301"/>
      <c r="CT18" s="301"/>
      <c r="CU18" s="301"/>
      <c r="CV18" s="301"/>
      <c r="CW18" s="301"/>
      <c r="CX18" s="301"/>
      <c r="CY18" s="301"/>
      <c r="CZ18" s="301"/>
      <c r="DA18" s="301"/>
      <c r="DB18" s="301"/>
      <c r="DC18" s="301"/>
      <c r="DD18" s="301"/>
      <c r="DF18" s="7"/>
      <c r="DG18" s="7"/>
      <c r="DH18" s="306" t="s">
        <v>7</v>
      </c>
      <c r="DI18" s="306"/>
      <c r="DJ18" s="306"/>
      <c r="DK18" s="306"/>
      <c r="DL18" s="306"/>
      <c r="DM18" s="306"/>
      <c r="DN18" s="306"/>
      <c r="DO18" s="306"/>
      <c r="DP18" s="307"/>
      <c r="DR18" s="308">
        <f>IF(DT47="", "", DT47)</f>
        <v>1366083</v>
      </c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</row>
    <row r="19" spans="1:141" ht="15" customHeight="1">
      <c r="A19" s="83"/>
      <c r="B19" s="398" t="str">
        <f>IF(ISBLANK(入力シート!D9),"",入力シート!D9)</f>
        <v/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9" t="s">
        <v>15</v>
      </c>
      <c r="AG19" s="399"/>
      <c r="AH19" s="399"/>
      <c r="AI19" s="399"/>
      <c r="AJ19" s="399"/>
      <c r="AK19" s="92"/>
      <c r="AL19" s="92"/>
      <c r="AM19" s="92"/>
      <c r="AN19" s="306"/>
      <c r="AO19" s="306"/>
      <c r="AP19" s="306"/>
      <c r="AQ19" s="306"/>
      <c r="AR19" s="306"/>
      <c r="AS19" s="306"/>
      <c r="AT19" s="306"/>
      <c r="AU19" s="306"/>
      <c r="AV19" s="307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3"/>
      <c r="BM19" s="403"/>
      <c r="BN19" s="403"/>
      <c r="BO19" s="403"/>
      <c r="BP19" s="403"/>
      <c r="BQ19" s="403"/>
      <c r="BV19" s="309" t="str">
        <f>IF(ISBLANK(入力シート!Q9),"",入力シート!Q9)</f>
        <v>代表取締役　△△　□□</v>
      </c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10" t="s">
        <v>15</v>
      </c>
      <c r="DA19" s="310"/>
      <c r="DB19" s="310"/>
      <c r="DC19" s="310"/>
      <c r="DD19" s="310"/>
      <c r="DE19" s="7"/>
      <c r="DF19" s="7"/>
      <c r="DG19" s="7"/>
      <c r="DH19" s="306"/>
      <c r="DI19" s="306"/>
      <c r="DJ19" s="306"/>
      <c r="DK19" s="306"/>
      <c r="DL19" s="306"/>
      <c r="DM19" s="306"/>
      <c r="DN19" s="306"/>
      <c r="DO19" s="306"/>
      <c r="DP19" s="307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</row>
    <row r="20" spans="1:141" ht="15" customHeight="1">
      <c r="A20" s="83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9"/>
      <c r="AG20" s="399"/>
      <c r="AH20" s="399"/>
      <c r="AI20" s="399"/>
      <c r="AJ20" s="399"/>
      <c r="AK20" s="83"/>
      <c r="AL20" s="83"/>
      <c r="AM20" s="83"/>
      <c r="AN20" s="144"/>
      <c r="AO20" s="144"/>
      <c r="AP20" s="144"/>
      <c r="AQ20" s="144"/>
      <c r="AR20" s="144"/>
      <c r="AS20" s="144"/>
      <c r="AT20" s="144"/>
      <c r="AU20" s="144"/>
      <c r="AV20" s="144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83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10"/>
      <c r="DA20" s="310"/>
      <c r="DB20" s="310"/>
      <c r="DC20" s="310"/>
      <c r="DD20" s="310"/>
    </row>
    <row r="21" spans="1:141" ht="15" customHeight="1">
      <c r="A21" s="83"/>
      <c r="B21" s="95"/>
      <c r="C21" s="95"/>
      <c r="D21" s="95"/>
      <c r="E21" s="95"/>
      <c r="L21" s="177"/>
      <c r="M21" s="296" t="s">
        <v>10</v>
      </c>
      <c r="N21" s="296"/>
      <c r="O21" s="296"/>
      <c r="P21" s="296"/>
      <c r="Q21" s="296"/>
      <c r="R21" s="295" t="str">
        <f>IF(ISBLANK(入力シート!D11),"",入力シート!D11)</f>
        <v/>
      </c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83"/>
      <c r="AL21" s="96"/>
      <c r="AM21" s="96"/>
      <c r="AN21" s="281" t="s">
        <v>176</v>
      </c>
      <c r="AO21" s="281"/>
      <c r="AP21" s="281"/>
      <c r="AQ21" s="281"/>
      <c r="AR21" s="281"/>
      <c r="AS21" s="281"/>
      <c r="AT21" s="281"/>
      <c r="AU21" s="281"/>
      <c r="AV21" s="400">
        <f>SUM(入力シート!K25,入力シート!K27,入力シート!K29,入力シート!K31,入力シート!K33,入力シート!K35,入力シート!K37,入力シート!K39,入力シート!K41,入力シート!K43)</f>
        <v>0</v>
      </c>
      <c r="AW21" s="401"/>
      <c r="AX21" s="401"/>
      <c r="AY21" s="401"/>
      <c r="AZ21" s="401"/>
      <c r="BA21" s="401"/>
      <c r="BB21" s="401"/>
      <c r="BC21" s="284" t="s">
        <v>175</v>
      </c>
      <c r="BD21" s="284"/>
      <c r="BE21" s="174" t="s">
        <v>177</v>
      </c>
      <c r="BF21" s="278" t="s">
        <v>178</v>
      </c>
      <c r="BG21" s="278"/>
      <c r="BH21" s="278"/>
      <c r="BI21" s="395">
        <f>SUM(入力シート!I26,入力シート!I28,入力シート!I30,入力シート!I32,入力シート!I34,入力シート!I36,入力シート!I38,入力シート!I40,入力シート!I42,入力シート!I44)</f>
        <v>0</v>
      </c>
      <c r="BJ21" s="396"/>
      <c r="BK21" s="396"/>
      <c r="BL21" s="396"/>
      <c r="BM21" s="396"/>
      <c r="BN21" s="396"/>
      <c r="BO21" s="280" t="s">
        <v>175</v>
      </c>
      <c r="BP21" s="280"/>
      <c r="BQ21" s="173" t="s">
        <v>174</v>
      </c>
      <c r="BR21" s="173"/>
      <c r="BV21" s="11"/>
      <c r="BW21" s="11"/>
      <c r="BX21" s="11"/>
      <c r="BY21" s="11"/>
      <c r="CE21" s="296" t="s">
        <v>10</v>
      </c>
      <c r="CF21" s="296"/>
      <c r="CG21" s="296"/>
      <c r="CH21" s="296"/>
      <c r="CI21" s="296"/>
      <c r="CJ21" s="296"/>
      <c r="CK21" s="295" t="str">
        <f>入力シート!Q11</f>
        <v>0246-11-2222</v>
      </c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183"/>
      <c r="DD21" s="177"/>
      <c r="DF21" s="8"/>
      <c r="DG21" s="8"/>
      <c r="DH21" s="281" t="s">
        <v>176</v>
      </c>
      <c r="DI21" s="281"/>
      <c r="DJ21" s="281"/>
      <c r="DK21" s="281"/>
      <c r="DL21" s="281"/>
      <c r="DM21" s="281"/>
      <c r="DN21" s="281"/>
      <c r="DO21" s="281"/>
      <c r="DP21" s="297">
        <f>SUM(入力シート!X25,入力シート!X27,入力シート!X29,入力シート!X31,入力シート!X33,入力シート!X35,入力シート!X37,入力シート!X39,入力シート!X41,入力シート!X43)</f>
        <v>1241430</v>
      </c>
      <c r="DQ21" s="283"/>
      <c r="DR21" s="283"/>
      <c r="DS21" s="283"/>
      <c r="DT21" s="283"/>
      <c r="DU21" s="283"/>
      <c r="DV21" s="283"/>
      <c r="DW21" s="284" t="s">
        <v>175</v>
      </c>
      <c r="DX21" s="284"/>
      <c r="DY21" s="174" t="s">
        <v>177</v>
      </c>
      <c r="DZ21" s="278" t="s">
        <v>178</v>
      </c>
      <c r="EA21" s="278"/>
      <c r="EB21" s="278"/>
      <c r="EC21" s="311">
        <f>SUM(入力シート!V26,入力シート!V28,入力シート!V30,入力シート!V32,入力シート!V34,入力シート!V36,入力シート!V38,入力シート!V40,入力シート!V42,入力シート!V44)</f>
        <v>124140</v>
      </c>
      <c r="ED21" s="312"/>
      <c r="EE21" s="312"/>
      <c r="EF21" s="312"/>
      <c r="EG21" s="312"/>
      <c r="EH21" s="312"/>
      <c r="EI21" s="280" t="s">
        <v>175</v>
      </c>
      <c r="EJ21" s="280"/>
      <c r="EK21" s="173" t="s">
        <v>174</v>
      </c>
    </row>
    <row r="22" spans="1:141" ht="5.45" customHeight="1">
      <c r="A22" s="83"/>
      <c r="B22" s="95"/>
      <c r="C22" s="95"/>
      <c r="D22" s="95"/>
      <c r="E22" s="95"/>
      <c r="F22" s="184"/>
      <c r="G22" s="184"/>
      <c r="H22" s="184"/>
      <c r="I22" s="184"/>
      <c r="J22" s="184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83"/>
      <c r="AL22" s="96"/>
      <c r="AM22" s="96"/>
      <c r="AN22" s="171"/>
      <c r="AO22" s="171"/>
      <c r="AP22" s="171"/>
      <c r="AQ22" s="171"/>
      <c r="AR22" s="171"/>
      <c r="AS22" s="171"/>
      <c r="AT22" s="171"/>
      <c r="AU22" s="171"/>
      <c r="AV22" s="175"/>
      <c r="AW22" s="176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3"/>
      <c r="BP22" s="173"/>
      <c r="BQ22" s="173"/>
      <c r="BR22" s="173"/>
      <c r="BV22" s="11"/>
      <c r="BW22" s="11"/>
      <c r="BX22" s="11"/>
      <c r="BY22" s="11"/>
      <c r="BZ22" s="184"/>
      <c r="CA22" s="184"/>
      <c r="CB22" s="184"/>
      <c r="CC22" s="184"/>
      <c r="CD22" s="184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F22" s="8"/>
      <c r="DG22" s="8"/>
      <c r="DH22" s="171"/>
      <c r="DI22" s="171"/>
      <c r="DJ22" s="171"/>
      <c r="DK22" s="171"/>
      <c r="DL22" s="171"/>
      <c r="DM22" s="171"/>
      <c r="DN22" s="171"/>
      <c r="DO22" s="171"/>
      <c r="DP22" s="175"/>
      <c r="DQ22" s="176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3"/>
      <c r="EJ22" s="173"/>
      <c r="EK22" s="173"/>
    </row>
    <row r="23" spans="1:141" ht="15" customHeight="1">
      <c r="A23" s="83"/>
      <c r="B23" s="95"/>
      <c r="C23" s="95"/>
      <c r="D23" s="95"/>
      <c r="E23" s="95"/>
      <c r="F23" s="95"/>
      <c r="G23" s="95"/>
      <c r="H23" s="95"/>
      <c r="I23" s="95"/>
      <c r="J23" s="95"/>
      <c r="L23" s="180"/>
      <c r="M23" s="180"/>
      <c r="N23" s="180"/>
      <c r="O23" s="277" t="s">
        <v>169</v>
      </c>
      <c r="P23" s="277"/>
      <c r="Q23" s="277"/>
      <c r="R23" s="277"/>
      <c r="S23" s="277"/>
      <c r="T23" s="277"/>
      <c r="U23" s="277"/>
      <c r="V23" s="277"/>
      <c r="W23" s="277"/>
      <c r="X23" s="277" t="str">
        <f>IF(ISBLANK(入力シート!D13),"",入力シート!D13)</f>
        <v/>
      </c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96"/>
      <c r="AL23" s="96"/>
      <c r="AM23" s="96"/>
      <c r="AN23" s="281" t="s">
        <v>189</v>
      </c>
      <c r="AO23" s="281"/>
      <c r="AP23" s="281"/>
      <c r="AQ23" s="281"/>
      <c r="AR23" s="281"/>
      <c r="AS23" s="281"/>
      <c r="AT23" s="281"/>
      <c r="AU23" s="281"/>
      <c r="AV23" s="402">
        <f>SUM(入力シート!K26,入力シート!K28,入力シート!K30,入力シート!K32,入力シート!K34,入力シート!K36,入力シート!K38,入力シート!K40,入力シート!K42,入力シート!K44)</f>
        <v>0</v>
      </c>
      <c r="AW23" s="401"/>
      <c r="AX23" s="401"/>
      <c r="AY23" s="401"/>
      <c r="AZ23" s="401"/>
      <c r="BA23" s="401"/>
      <c r="BB23" s="401"/>
      <c r="BC23" s="284" t="s">
        <v>175</v>
      </c>
      <c r="BD23" s="284"/>
      <c r="BE23" s="174" t="s">
        <v>177</v>
      </c>
      <c r="BF23" s="278" t="s">
        <v>178</v>
      </c>
      <c r="BG23" s="278"/>
      <c r="BH23" s="278"/>
      <c r="BI23" s="284" t="s">
        <v>182</v>
      </c>
      <c r="BJ23" s="284"/>
      <c r="BK23" s="284"/>
      <c r="BL23" s="284"/>
      <c r="BM23" s="284"/>
      <c r="BN23" s="284"/>
      <c r="BO23" s="280" t="s">
        <v>175</v>
      </c>
      <c r="BP23" s="280"/>
      <c r="BQ23" s="173" t="s">
        <v>174</v>
      </c>
      <c r="BR23" s="173"/>
      <c r="BV23" s="11"/>
      <c r="BW23" s="11"/>
      <c r="BX23" s="11"/>
      <c r="BY23" s="11"/>
      <c r="BZ23" s="95"/>
      <c r="CA23" s="95"/>
      <c r="CB23" s="95"/>
      <c r="CC23" s="95"/>
      <c r="CD23" s="95"/>
      <c r="CE23" s="277" t="s">
        <v>169</v>
      </c>
      <c r="CF23" s="277"/>
      <c r="CG23" s="277"/>
      <c r="CH23" s="277"/>
      <c r="CI23" s="277"/>
      <c r="CJ23" s="277"/>
      <c r="CK23" s="277"/>
      <c r="CL23" s="277"/>
      <c r="CM23" s="277"/>
      <c r="CN23" s="277" t="str">
        <f>入力シート!Q13</f>
        <v>T1234567890123</v>
      </c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8"/>
      <c r="DF23" s="8"/>
      <c r="DG23" s="8"/>
      <c r="DH23" s="281" t="s">
        <v>189</v>
      </c>
      <c r="DI23" s="281"/>
      <c r="DJ23" s="281"/>
      <c r="DK23" s="281"/>
      <c r="DL23" s="281"/>
      <c r="DM23" s="281"/>
      <c r="DN23" s="281"/>
      <c r="DO23" s="281"/>
      <c r="DP23" s="282">
        <f>SUM(入力シート!X26,入力シート!X28,入力シート!X30,入力シート!X32,入力シート!X34,入力シート!X36,入力シート!X38,入力シート!X40,入力シート!X42,入力シート!X44)</f>
        <v>510</v>
      </c>
      <c r="DQ23" s="283"/>
      <c r="DR23" s="283"/>
      <c r="DS23" s="283"/>
      <c r="DT23" s="283"/>
      <c r="DU23" s="283"/>
      <c r="DV23" s="283"/>
      <c r="DW23" s="284" t="s">
        <v>175</v>
      </c>
      <c r="DX23" s="284"/>
      <c r="DY23" s="174" t="s">
        <v>177</v>
      </c>
      <c r="DZ23" s="278" t="s">
        <v>178</v>
      </c>
      <c r="EA23" s="278"/>
      <c r="EB23" s="278"/>
      <c r="EC23" s="279" t="s">
        <v>182</v>
      </c>
      <c r="ED23" s="279"/>
      <c r="EE23" s="279"/>
      <c r="EF23" s="279"/>
      <c r="EG23" s="279"/>
      <c r="EH23" s="279"/>
      <c r="EI23" s="280" t="s">
        <v>175</v>
      </c>
      <c r="EJ23" s="280"/>
      <c r="EK23" s="173" t="s">
        <v>174</v>
      </c>
    </row>
    <row r="24" spans="1:141" ht="4.9000000000000004" customHeight="1">
      <c r="A24" s="83"/>
      <c r="B24" s="83"/>
      <c r="C24" s="83"/>
      <c r="D24" s="83"/>
      <c r="E24" s="83"/>
      <c r="AK24" s="96"/>
      <c r="AL24" s="96"/>
      <c r="AM24" s="96"/>
      <c r="AN24" s="171"/>
      <c r="AO24" s="171"/>
      <c r="AP24" s="171"/>
      <c r="AQ24" s="171"/>
      <c r="AR24" s="171"/>
      <c r="AS24" s="171"/>
      <c r="AT24" s="171"/>
      <c r="AU24" s="171"/>
      <c r="AV24" s="171"/>
      <c r="AW24" s="172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Z24" s="285"/>
      <c r="CA24" s="285"/>
      <c r="CB24" s="285"/>
      <c r="CC24" s="285"/>
      <c r="CD24" s="285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8"/>
      <c r="DF24" s="8"/>
      <c r="DG24" s="8"/>
      <c r="DH24" s="186"/>
      <c r="DI24" s="186"/>
      <c r="DJ24" s="186"/>
      <c r="DK24" s="186"/>
      <c r="DL24" s="12"/>
      <c r="DM24" s="12"/>
      <c r="DN24" s="12"/>
      <c r="DO24" s="12"/>
      <c r="DP24" s="12"/>
      <c r="DQ24" s="12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ht="1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CZ25" s="2"/>
      <c r="DA25" s="2"/>
      <c r="DB25" s="2"/>
      <c r="DC25" s="2"/>
      <c r="DD25" s="2"/>
      <c r="DE25" s="2"/>
      <c r="DF25" s="2"/>
    </row>
    <row r="26" spans="1:141" ht="22.5" customHeight="1">
      <c r="A26" s="372" t="s">
        <v>11</v>
      </c>
      <c r="B26" s="373"/>
      <c r="C26" s="373"/>
      <c r="D26" s="374" t="s">
        <v>18</v>
      </c>
      <c r="E26" s="375"/>
      <c r="F26" s="375"/>
      <c r="G26" s="375"/>
      <c r="H26" s="376"/>
      <c r="I26" s="377" t="s">
        <v>20</v>
      </c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7" t="s">
        <v>21</v>
      </c>
      <c r="AG26" s="378"/>
      <c r="AH26" s="378"/>
      <c r="AI26" s="378"/>
      <c r="AJ26" s="378"/>
      <c r="AK26" s="378"/>
      <c r="AL26" s="397"/>
      <c r="AM26" s="496" t="s">
        <v>19</v>
      </c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6"/>
      <c r="AY26" s="377" t="s">
        <v>16</v>
      </c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U26" s="242" t="s">
        <v>11</v>
      </c>
      <c r="BV26" s="287"/>
      <c r="BW26" s="287"/>
      <c r="BX26" s="288" t="s">
        <v>18</v>
      </c>
      <c r="BY26" s="289"/>
      <c r="BZ26" s="289"/>
      <c r="CA26" s="289"/>
      <c r="CB26" s="290"/>
      <c r="CC26" s="291" t="s">
        <v>20</v>
      </c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1" t="s">
        <v>21</v>
      </c>
      <c r="DA26" s="292"/>
      <c r="DB26" s="292"/>
      <c r="DC26" s="292"/>
      <c r="DD26" s="292"/>
      <c r="DE26" s="292"/>
      <c r="DF26" s="416"/>
      <c r="DG26" s="507" t="s">
        <v>19</v>
      </c>
      <c r="DH26" s="414"/>
      <c r="DI26" s="414"/>
      <c r="DJ26" s="414"/>
      <c r="DK26" s="414"/>
      <c r="DL26" s="414"/>
      <c r="DM26" s="414"/>
      <c r="DN26" s="414"/>
      <c r="DO26" s="414"/>
      <c r="DP26" s="414"/>
      <c r="DQ26" s="414"/>
      <c r="DR26" s="415"/>
      <c r="DS26" s="291" t="s">
        <v>16</v>
      </c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</row>
    <row r="27" spans="1:141" ht="15" customHeight="1">
      <c r="A27" s="343">
        <v>1</v>
      </c>
      <c r="B27" s="343"/>
      <c r="C27" s="344"/>
      <c r="D27" s="336" t="str">
        <f>IF(ISBLANK(入力シート!B25),"",入力シート!B25)</f>
        <v/>
      </c>
      <c r="E27" s="337"/>
      <c r="F27" s="337"/>
      <c r="G27" s="337"/>
      <c r="H27" s="347"/>
      <c r="I27" s="366" t="str">
        <f>IF(ISBLANK(入力シート!C25),"",入力シート!C25)</f>
        <v/>
      </c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8"/>
      <c r="AF27" s="357" t="str">
        <f>IF(ISBLANK(入力シート!H25),"",入力シート!H25)</f>
        <v/>
      </c>
      <c r="AG27" s="358"/>
      <c r="AH27" s="358"/>
      <c r="AI27" s="358"/>
      <c r="AJ27" s="358"/>
      <c r="AK27" s="358"/>
      <c r="AL27" s="359"/>
      <c r="AM27" s="408"/>
      <c r="AN27" s="409"/>
      <c r="AO27" s="409"/>
      <c r="AP27" s="409"/>
      <c r="AQ27" s="409"/>
      <c r="AR27" s="383" t="s">
        <v>143</v>
      </c>
      <c r="AS27" s="383"/>
      <c r="AT27" s="379"/>
      <c r="AU27" s="379"/>
      <c r="AV27" s="379"/>
      <c r="AW27" s="379"/>
      <c r="AX27" s="380"/>
      <c r="AY27" s="490" t="str">
        <f>IF(ISBLANK(入力シート!I25),"",入力シート!I25)</f>
        <v/>
      </c>
      <c r="AZ27" s="417"/>
      <c r="BA27" s="417"/>
      <c r="BB27" s="417"/>
      <c r="BC27" s="417"/>
      <c r="BD27" s="417"/>
      <c r="BE27" s="417"/>
      <c r="BF27" s="417"/>
      <c r="BG27" s="417"/>
      <c r="BH27" s="417"/>
      <c r="BI27" s="417"/>
      <c r="BJ27" s="417"/>
      <c r="BK27" s="417"/>
      <c r="BL27" s="417"/>
      <c r="BM27" s="417"/>
      <c r="BN27" s="417"/>
      <c r="BO27" s="417"/>
      <c r="BP27" s="417"/>
      <c r="BQ27" s="417"/>
      <c r="BU27" s="233">
        <v>1</v>
      </c>
      <c r="BV27" s="233"/>
      <c r="BW27" s="234"/>
      <c r="BX27" s="237">
        <f>IF(ISBLANK(入力シート!O25),"",入力シート!O25)</f>
        <v>111</v>
      </c>
      <c r="BY27" s="238"/>
      <c r="BZ27" s="238"/>
      <c r="CA27" s="238"/>
      <c r="CB27" s="239"/>
      <c r="CC27" s="243" t="str">
        <f>IF(ISBLANK(入力シート!P25),"",入力シート!P25)</f>
        <v>市営住宅中央台第一団地11号棟9号室</v>
      </c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5"/>
      <c r="CZ27" s="357" t="str">
        <f>IF(ISBLANK(入力シート!U25),"",入力シート!U25)</f>
        <v>退去</v>
      </c>
      <c r="DA27" s="358"/>
      <c r="DB27" s="358"/>
      <c r="DC27" s="358"/>
      <c r="DD27" s="358"/>
      <c r="DE27" s="358"/>
      <c r="DF27" s="359"/>
      <c r="DG27" s="293"/>
      <c r="DH27" s="294"/>
      <c r="DI27" s="294"/>
      <c r="DJ27" s="294"/>
      <c r="DK27" s="294"/>
      <c r="DL27" s="262" t="s">
        <v>143</v>
      </c>
      <c r="DM27" s="262"/>
      <c r="DN27" s="267"/>
      <c r="DO27" s="267"/>
      <c r="DP27" s="267"/>
      <c r="DQ27" s="267"/>
      <c r="DR27" s="268"/>
      <c r="DS27" s="198"/>
      <c r="DT27" s="246">
        <f>IF(ISBLANK(入力シート!V25),"",入力シート!V25)</f>
        <v>128999</v>
      </c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</row>
    <row r="28" spans="1:141" ht="15" customHeight="1">
      <c r="A28" s="369"/>
      <c r="B28" s="369"/>
      <c r="C28" s="370"/>
      <c r="D28" s="338"/>
      <c r="E28" s="339"/>
      <c r="F28" s="339"/>
      <c r="G28" s="339"/>
      <c r="H28" s="371"/>
      <c r="I28" s="351" t="str">
        <f>IF(ISBLANK(入力シート!C26),"",入力シート!C26)</f>
        <v/>
      </c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3"/>
      <c r="AF28" s="363"/>
      <c r="AG28" s="364"/>
      <c r="AH28" s="364"/>
      <c r="AI28" s="364"/>
      <c r="AJ28" s="364"/>
      <c r="AK28" s="364"/>
      <c r="AL28" s="365"/>
      <c r="AM28" s="406"/>
      <c r="AN28" s="407"/>
      <c r="AO28" s="407"/>
      <c r="AP28" s="407"/>
      <c r="AQ28" s="407"/>
      <c r="AR28" s="384"/>
      <c r="AS28" s="384"/>
      <c r="AT28" s="381"/>
      <c r="AU28" s="381"/>
      <c r="AV28" s="381"/>
      <c r="AW28" s="381"/>
      <c r="AX28" s="382"/>
      <c r="AY28" s="491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U28" s="235"/>
      <c r="BV28" s="235"/>
      <c r="BW28" s="236"/>
      <c r="BX28" s="240"/>
      <c r="BY28" s="241"/>
      <c r="BZ28" s="241"/>
      <c r="CA28" s="241"/>
      <c r="CB28" s="242"/>
      <c r="CC28" s="248" t="str">
        <f>IF(ISBLANK(入力シート!P26),"",入力シート!P26)</f>
        <v>4月期内装他退去修繕</v>
      </c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50"/>
      <c r="CZ28" s="363"/>
      <c r="DA28" s="364"/>
      <c r="DB28" s="364"/>
      <c r="DC28" s="364"/>
      <c r="DD28" s="364"/>
      <c r="DE28" s="364"/>
      <c r="DF28" s="365"/>
      <c r="DG28" s="275"/>
      <c r="DH28" s="276"/>
      <c r="DI28" s="276"/>
      <c r="DJ28" s="276"/>
      <c r="DK28" s="276"/>
      <c r="DL28" s="266"/>
      <c r="DM28" s="266"/>
      <c r="DN28" s="271"/>
      <c r="DO28" s="271"/>
      <c r="DP28" s="271"/>
      <c r="DQ28" s="271"/>
      <c r="DR28" s="272"/>
      <c r="DS28" s="199"/>
      <c r="DT28" s="247"/>
      <c r="DU28" s="247"/>
      <c r="DV28" s="247"/>
      <c r="DW28" s="247"/>
      <c r="DX28" s="247"/>
      <c r="DY28" s="247"/>
      <c r="DZ28" s="247"/>
      <c r="EA28" s="247"/>
      <c r="EB28" s="247"/>
      <c r="EC28" s="247"/>
      <c r="ED28" s="247"/>
      <c r="EE28" s="247"/>
      <c r="EF28" s="247"/>
      <c r="EG28" s="247"/>
      <c r="EH28" s="247"/>
      <c r="EI28" s="247"/>
      <c r="EJ28" s="247"/>
      <c r="EK28" s="247"/>
    </row>
    <row r="29" spans="1:141" ht="15" customHeight="1">
      <c r="A29" s="343">
        <v>2</v>
      </c>
      <c r="B29" s="343"/>
      <c r="C29" s="344"/>
      <c r="D29" s="336" t="str">
        <f>IF(ISBLANK(入力シート!B27),"",入力シート!B27)</f>
        <v/>
      </c>
      <c r="E29" s="337"/>
      <c r="F29" s="337"/>
      <c r="G29" s="337"/>
      <c r="H29" s="347"/>
      <c r="I29" s="366" t="str">
        <f>IF(ISBLANK(入力シート!C27),"",入力シート!C27)</f>
        <v/>
      </c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8"/>
      <c r="AF29" s="357" t="str">
        <f>IF(ISBLANK(入力シート!H27),"",入力シート!H27)</f>
        <v/>
      </c>
      <c r="AG29" s="358"/>
      <c r="AH29" s="358"/>
      <c r="AI29" s="358"/>
      <c r="AJ29" s="358"/>
      <c r="AK29" s="358"/>
      <c r="AL29" s="359"/>
      <c r="AM29" s="404"/>
      <c r="AN29" s="405"/>
      <c r="AO29" s="405"/>
      <c r="AP29" s="405"/>
      <c r="AQ29" s="405"/>
      <c r="AR29" s="410" t="s">
        <v>143</v>
      </c>
      <c r="AS29" s="410"/>
      <c r="AT29" s="411"/>
      <c r="AU29" s="411"/>
      <c r="AV29" s="411"/>
      <c r="AW29" s="411"/>
      <c r="AX29" s="412"/>
      <c r="AY29" s="490" t="str">
        <f>IF(ISBLANK(入力シート!I27),"",入力シート!I27)</f>
        <v/>
      </c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U29" s="233">
        <v>2</v>
      </c>
      <c r="BV29" s="233"/>
      <c r="BW29" s="234"/>
      <c r="BX29" s="237">
        <f>IF(ISBLANK(入力シート!O27),"",入力シート!O27)</f>
        <v>222</v>
      </c>
      <c r="BY29" s="238"/>
      <c r="BZ29" s="238"/>
      <c r="CA29" s="238"/>
      <c r="CB29" s="239"/>
      <c r="CC29" s="243" t="str">
        <f>IF(ISBLANK(入力シート!P27),"",入力シート!P27)</f>
        <v>市営住宅宮町竹ノ内団地2号棟</v>
      </c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5"/>
      <c r="CZ29" s="357" t="str">
        <f>IF(ISBLANK(入力シート!U27),"",入力シート!U27)</f>
        <v>通常</v>
      </c>
      <c r="DA29" s="358"/>
      <c r="DB29" s="358"/>
      <c r="DC29" s="358"/>
      <c r="DD29" s="358"/>
      <c r="DE29" s="358"/>
      <c r="DF29" s="359"/>
      <c r="DG29" s="273"/>
      <c r="DH29" s="274"/>
      <c r="DI29" s="274"/>
      <c r="DJ29" s="274"/>
      <c r="DK29" s="274"/>
      <c r="DL29" s="262" t="s">
        <v>143</v>
      </c>
      <c r="DM29" s="262"/>
      <c r="DN29" s="267"/>
      <c r="DO29" s="267"/>
      <c r="DP29" s="267"/>
      <c r="DQ29" s="267"/>
      <c r="DR29" s="268"/>
      <c r="DS29" s="198"/>
      <c r="DT29" s="246">
        <f>IF(ISBLANK(入力シート!V27),"",入力シート!V27)</f>
        <v>9365</v>
      </c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</row>
    <row r="30" spans="1:141" ht="15" customHeight="1">
      <c r="A30" s="369"/>
      <c r="B30" s="369"/>
      <c r="C30" s="370"/>
      <c r="D30" s="338"/>
      <c r="E30" s="339"/>
      <c r="F30" s="339"/>
      <c r="G30" s="339"/>
      <c r="H30" s="371"/>
      <c r="I30" s="351" t="str">
        <f>IF(ISBLANK(入力シート!C28),"",入力シート!C28)</f>
        <v/>
      </c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3"/>
      <c r="AF30" s="363"/>
      <c r="AG30" s="364"/>
      <c r="AH30" s="364"/>
      <c r="AI30" s="364"/>
      <c r="AJ30" s="364"/>
      <c r="AK30" s="364"/>
      <c r="AL30" s="365"/>
      <c r="AM30" s="406"/>
      <c r="AN30" s="407"/>
      <c r="AO30" s="407"/>
      <c r="AP30" s="407"/>
      <c r="AQ30" s="407"/>
      <c r="AR30" s="384"/>
      <c r="AS30" s="384"/>
      <c r="AT30" s="381"/>
      <c r="AU30" s="381"/>
      <c r="AV30" s="381"/>
      <c r="AW30" s="381"/>
      <c r="AX30" s="382"/>
      <c r="AY30" s="491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U30" s="235"/>
      <c r="BV30" s="235"/>
      <c r="BW30" s="236"/>
      <c r="BX30" s="240"/>
      <c r="BY30" s="241"/>
      <c r="BZ30" s="241"/>
      <c r="CA30" s="241"/>
      <c r="CB30" s="242"/>
      <c r="CC30" s="248" t="str">
        <f>IF(ISBLANK(入力シート!P28),"",入力シート!P28)</f>
        <v>消防機器点検に伴う消火器交換修繕</v>
      </c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50"/>
      <c r="CZ30" s="363"/>
      <c r="DA30" s="364"/>
      <c r="DB30" s="364"/>
      <c r="DC30" s="364"/>
      <c r="DD30" s="364"/>
      <c r="DE30" s="364"/>
      <c r="DF30" s="365"/>
      <c r="DG30" s="275"/>
      <c r="DH30" s="276"/>
      <c r="DI30" s="276"/>
      <c r="DJ30" s="276"/>
      <c r="DK30" s="276"/>
      <c r="DL30" s="266"/>
      <c r="DM30" s="266"/>
      <c r="DN30" s="271"/>
      <c r="DO30" s="271"/>
      <c r="DP30" s="271"/>
      <c r="DQ30" s="271"/>
      <c r="DR30" s="272"/>
      <c r="DS30" s="199"/>
      <c r="DT30" s="247"/>
      <c r="DU30" s="247"/>
      <c r="DV30" s="247"/>
      <c r="DW30" s="247"/>
      <c r="DX30" s="247"/>
      <c r="DY30" s="247"/>
      <c r="DZ30" s="247"/>
      <c r="EA30" s="247"/>
      <c r="EB30" s="247"/>
      <c r="EC30" s="247"/>
      <c r="ED30" s="247"/>
      <c r="EE30" s="247"/>
      <c r="EF30" s="247"/>
      <c r="EG30" s="247"/>
      <c r="EH30" s="247"/>
      <c r="EI30" s="247"/>
      <c r="EJ30" s="247"/>
      <c r="EK30" s="247"/>
    </row>
    <row r="31" spans="1:141" ht="15" customHeight="1">
      <c r="A31" s="343">
        <v>3</v>
      </c>
      <c r="B31" s="343"/>
      <c r="C31" s="344"/>
      <c r="D31" s="336" t="str">
        <f>IF(ISBLANK(入力シート!B29),"",入力シート!B29)</f>
        <v/>
      </c>
      <c r="E31" s="337"/>
      <c r="F31" s="337"/>
      <c r="G31" s="337"/>
      <c r="H31" s="347"/>
      <c r="I31" s="366" t="str">
        <f>IF(ISBLANK(入力シート!C29),"",入力シート!C29)</f>
        <v/>
      </c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8"/>
      <c r="AF31" s="357" t="str">
        <f>IF(ISBLANK(入力シート!H29),"",入力シート!H29)</f>
        <v/>
      </c>
      <c r="AG31" s="358"/>
      <c r="AH31" s="358"/>
      <c r="AI31" s="358"/>
      <c r="AJ31" s="358"/>
      <c r="AK31" s="358"/>
      <c r="AL31" s="359"/>
      <c r="AM31" s="404"/>
      <c r="AN31" s="405"/>
      <c r="AO31" s="405"/>
      <c r="AP31" s="405"/>
      <c r="AQ31" s="405"/>
      <c r="AR31" s="410" t="s">
        <v>143</v>
      </c>
      <c r="AS31" s="410"/>
      <c r="AT31" s="411"/>
      <c r="AU31" s="411"/>
      <c r="AV31" s="411"/>
      <c r="AW31" s="411"/>
      <c r="AX31" s="412"/>
      <c r="AY31" s="490" t="str">
        <f>IF(ISBLANK(入力シート!I29),"",入力シート!I29)</f>
        <v/>
      </c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  <c r="BO31" s="417"/>
      <c r="BP31" s="417"/>
      <c r="BQ31" s="417"/>
      <c r="BU31" s="233">
        <v>3</v>
      </c>
      <c r="BV31" s="233"/>
      <c r="BW31" s="234"/>
      <c r="BX31" s="237">
        <f>IF(ISBLANK(入力シート!O29),"",入力シート!O29)</f>
        <v>333</v>
      </c>
      <c r="BY31" s="238"/>
      <c r="BZ31" s="238"/>
      <c r="CA31" s="238"/>
      <c r="CB31" s="239"/>
      <c r="CC31" s="243" t="str">
        <f>IF(ISBLANK(入力シート!P29),"",入力シート!P29)</f>
        <v>市営住宅下湯長谷団地662号室</v>
      </c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5"/>
      <c r="CZ31" s="357" t="str">
        <f>IF(ISBLANK(入力シート!U29),"",入力シート!U29)</f>
        <v>通常</v>
      </c>
      <c r="DA31" s="358"/>
      <c r="DB31" s="358"/>
      <c r="DC31" s="358"/>
      <c r="DD31" s="358"/>
      <c r="DE31" s="358"/>
      <c r="DF31" s="359"/>
      <c r="DG31" s="273"/>
      <c r="DH31" s="274"/>
      <c r="DI31" s="274"/>
      <c r="DJ31" s="274"/>
      <c r="DK31" s="274"/>
      <c r="DL31" s="262" t="s">
        <v>143</v>
      </c>
      <c r="DM31" s="262"/>
      <c r="DN31" s="267"/>
      <c r="DO31" s="267"/>
      <c r="DP31" s="267"/>
      <c r="DQ31" s="267"/>
      <c r="DR31" s="268"/>
      <c r="DS31" s="198"/>
      <c r="DT31" s="246">
        <f>IF(ISBLANK(入力シート!V29),"",入力シート!V29)</f>
        <v>59400</v>
      </c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</row>
    <row r="32" spans="1:141" ht="15" customHeight="1">
      <c r="A32" s="369"/>
      <c r="B32" s="369"/>
      <c r="C32" s="370"/>
      <c r="D32" s="338"/>
      <c r="E32" s="339"/>
      <c r="F32" s="339"/>
      <c r="G32" s="339"/>
      <c r="H32" s="371"/>
      <c r="I32" s="351" t="str">
        <f>IF(ISBLANK(入力シート!C30),"",入力シート!C30)</f>
        <v/>
      </c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3"/>
      <c r="AF32" s="363"/>
      <c r="AG32" s="364"/>
      <c r="AH32" s="364"/>
      <c r="AI32" s="364"/>
      <c r="AJ32" s="364"/>
      <c r="AK32" s="364"/>
      <c r="AL32" s="365"/>
      <c r="AM32" s="406"/>
      <c r="AN32" s="407"/>
      <c r="AO32" s="407"/>
      <c r="AP32" s="407"/>
      <c r="AQ32" s="407"/>
      <c r="AR32" s="384"/>
      <c r="AS32" s="384"/>
      <c r="AT32" s="381"/>
      <c r="AU32" s="381"/>
      <c r="AV32" s="381"/>
      <c r="AW32" s="381"/>
      <c r="AX32" s="382"/>
      <c r="AY32" s="491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U32" s="235"/>
      <c r="BV32" s="235"/>
      <c r="BW32" s="236"/>
      <c r="BX32" s="240"/>
      <c r="BY32" s="241"/>
      <c r="BZ32" s="241"/>
      <c r="CA32" s="241"/>
      <c r="CB32" s="242"/>
      <c r="CC32" s="248" t="str">
        <f>IF(ISBLANK(入力シート!P30),"",入力シート!P30)</f>
        <v>放棄書に伴う残置物撤去修繕</v>
      </c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50"/>
      <c r="CZ32" s="363"/>
      <c r="DA32" s="364"/>
      <c r="DB32" s="364"/>
      <c r="DC32" s="364"/>
      <c r="DD32" s="364"/>
      <c r="DE32" s="364"/>
      <c r="DF32" s="365"/>
      <c r="DG32" s="275"/>
      <c r="DH32" s="276"/>
      <c r="DI32" s="276"/>
      <c r="DJ32" s="276"/>
      <c r="DK32" s="276"/>
      <c r="DL32" s="266"/>
      <c r="DM32" s="266"/>
      <c r="DN32" s="271"/>
      <c r="DO32" s="271"/>
      <c r="DP32" s="271"/>
      <c r="DQ32" s="271"/>
      <c r="DR32" s="272"/>
      <c r="DS32" s="199"/>
      <c r="DT32" s="247"/>
      <c r="DU32" s="247"/>
      <c r="DV32" s="247"/>
      <c r="DW32" s="247"/>
      <c r="DX32" s="247"/>
      <c r="DY32" s="247"/>
      <c r="DZ32" s="247"/>
      <c r="EA32" s="247"/>
      <c r="EB32" s="247"/>
      <c r="EC32" s="247"/>
      <c r="ED32" s="247"/>
      <c r="EE32" s="247"/>
      <c r="EF32" s="247"/>
      <c r="EG32" s="247"/>
      <c r="EH32" s="247"/>
      <c r="EI32" s="247"/>
      <c r="EJ32" s="247"/>
      <c r="EK32" s="247"/>
    </row>
    <row r="33" spans="1:143" ht="15" customHeight="1">
      <c r="A33" s="343">
        <v>4</v>
      </c>
      <c r="B33" s="343"/>
      <c r="C33" s="344"/>
      <c r="D33" s="336" t="str">
        <f>IF(ISBLANK(入力シート!B31),"",入力シート!B31)</f>
        <v/>
      </c>
      <c r="E33" s="337"/>
      <c r="F33" s="337"/>
      <c r="G33" s="337"/>
      <c r="H33" s="347"/>
      <c r="I33" s="366" t="str">
        <f>IF(ISBLANK(入力シート!C31),"",入力シート!C31)</f>
        <v/>
      </c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8"/>
      <c r="AF33" s="357" t="str">
        <f>IF(ISBLANK(入力シート!H31),"",入力シート!H31)</f>
        <v/>
      </c>
      <c r="AG33" s="358"/>
      <c r="AH33" s="358"/>
      <c r="AI33" s="358"/>
      <c r="AJ33" s="358"/>
      <c r="AK33" s="358"/>
      <c r="AL33" s="359"/>
      <c r="AM33" s="404"/>
      <c r="AN33" s="405"/>
      <c r="AO33" s="405"/>
      <c r="AP33" s="405"/>
      <c r="AQ33" s="405"/>
      <c r="AR33" s="410" t="s">
        <v>143</v>
      </c>
      <c r="AS33" s="410"/>
      <c r="AT33" s="411"/>
      <c r="AU33" s="411"/>
      <c r="AV33" s="411"/>
      <c r="AW33" s="411"/>
      <c r="AX33" s="412"/>
      <c r="AY33" s="417" t="str">
        <f>IF(ISBLANK(入力シート!I31),"",入力シート!I31)</f>
        <v/>
      </c>
      <c r="AZ33" s="417"/>
      <c r="BA33" s="417"/>
      <c r="BB33" s="417"/>
      <c r="BC33" s="417"/>
      <c r="BD33" s="417"/>
      <c r="BE33" s="417"/>
      <c r="BF33" s="417"/>
      <c r="BG33" s="417"/>
      <c r="BH33" s="417"/>
      <c r="BI33" s="417"/>
      <c r="BJ33" s="417"/>
      <c r="BK33" s="417"/>
      <c r="BL33" s="417"/>
      <c r="BM33" s="417"/>
      <c r="BN33" s="417"/>
      <c r="BO33" s="417"/>
      <c r="BP33" s="417"/>
      <c r="BQ33" s="417"/>
      <c r="BU33" s="233">
        <v>4</v>
      </c>
      <c r="BV33" s="233"/>
      <c r="BW33" s="234"/>
      <c r="BX33" s="237">
        <f>IF(ISBLANK(入力シート!O31),"",入力シート!O31)</f>
        <v>333</v>
      </c>
      <c r="BY33" s="238"/>
      <c r="BZ33" s="238"/>
      <c r="CA33" s="238"/>
      <c r="CB33" s="239"/>
      <c r="CC33" s="243" t="str">
        <f>IF(ISBLANK(入力シート!P31),"",入力シート!P31)</f>
        <v>敷金充当分</v>
      </c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5"/>
      <c r="CZ33" s="357" t="str">
        <f>IF(ISBLANK(入力シート!U31),"",入力シート!U31)</f>
        <v>通常</v>
      </c>
      <c r="DA33" s="358"/>
      <c r="DB33" s="358"/>
      <c r="DC33" s="358"/>
      <c r="DD33" s="358"/>
      <c r="DE33" s="358"/>
      <c r="DF33" s="359"/>
      <c r="DG33" s="273"/>
      <c r="DH33" s="274"/>
      <c r="DI33" s="274"/>
      <c r="DJ33" s="274"/>
      <c r="DK33" s="274"/>
      <c r="DL33" s="262" t="s">
        <v>143</v>
      </c>
      <c r="DM33" s="262"/>
      <c r="DN33" s="267"/>
      <c r="DO33" s="267"/>
      <c r="DP33" s="267"/>
      <c r="DQ33" s="267"/>
      <c r="DR33" s="268"/>
      <c r="DS33" s="198"/>
      <c r="DT33" s="246">
        <f>IF(ISBLANK(入力シート!V31),"",入力シート!V31)</f>
        <v>-32100</v>
      </c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</row>
    <row r="34" spans="1:143" ht="15" customHeight="1">
      <c r="A34" s="369"/>
      <c r="B34" s="369"/>
      <c r="C34" s="370"/>
      <c r="D34" s="338"/>
      <c r="E34" s="339"/>
      <c r="F34" s="339"/>
      <c r="G34" s="339"/>
      <c r="H34" s="371"/>
      <c r="I34" s="351" t="str">
        <f>IF(ISBLANK(入力シート!C32),"",入力シート!C32)</f>
        <v/>
      </c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3"/>
      <c r="AF34" s="363"/>
      <c r="AG34" s="364"/>
      <c r="AH34" s="364"/>
      <c r="AI34" s="364"/>
      <c r="AJ34" s="364"/>
      <c r="AK34" s="364"/>
      <c r="AL34" s="365"/>
      <c r="AM34" s="406"/>
      <c r="AN34" s="407"/>
      <c r="AO34" s="407"/>
      <c r="AP34" s="407"/>
      <c r="AQ34" s="407"/>
      <c r="AR34" s="384"/>
      <c r="AS34" s="384"/>
      <c r="AT34" s="381"/>
      <c r="AU34" s="381"/>
      <c r="AV34" s="381"/>
      <c r="AW34" s="381"/>
      <c r="AX34" s="382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U34" s="235"/>
      <c r="BV34" s="235"/>
      <c r="BW34" s="236"/>
      <c r="BX34" s="240"/>
      <c r="BY34" s="241"/>
      <c r="BZ34" s="241"/>
      <c r="CA34" s="241"/>
      <c r="CB34" s="242"/>
      <c r="CC34" s="248" t="str">
        <f>IF(ISBLANK(入力シート!P32),"",入力シート!P32)</f>
        <v/>
      </c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50"/>
      <c r="CZ34" s="363"/>
      <c r="DA34" s="364"/>
      <c r="DB34" s="364"/>
      <c r="DC34" s="364"/>
      <c r="DD34" s="364"/>
      <c r="DE34" s="364"/>
      <c r="DF34" s="365"/>
      <c r="DG34" s="275"/>
      <c r="DH34" s="276"/>
      <c r="DI34" s="276"/>
      <c r="DJ34" s="276"/>
      <c r="DK34" s="276"/>
      <c r="DL34" s="266"/>
      <c r="DM34" s="266"/>
      <c r="DN34" s="271"/>
      <c r="DO34" s="271"/>
      <c r="DP34" s="271"/>
      <c r="DQ34" s="271"/>
      <c r="DR34" s="272"/>
      <c r="DS34" s="199"/>
      <c r="DT34" s="247"/>
      <c r="DU34" s="247"/>
      <c r="DV34" s="247"/>
      <c r="DW34" s="247"/>
      <c r="DX34" s="247"/>
      <c r="DY34" s="247"/>
      <c r="DZ34" s="247"/>
      <c r="EA34" s="247"/>
      <c r="EB34" s="247"/>
      <c r="EC34" s="247"/>
      <c r="ED34" s="247"/>
      <c r="EE34" s="247"/>
      <c r="EF34" s="247"/>
      <c r="EG34" s="247"/>
      <c r="EH34" s="247"/>
      <c r="EI34" s="247"/>
      <c r="EJ34" s="247"/>
      <c r="EK34" s="247"/>
    </row>
    <row r="35" spans="1:143" ht="15" customHeight="1">
      <c r="A35" s="343">
        <v>5</v>
      </c>
      <c r="B35" s="343"/>
      <c r="C35" s="344"/>
      <c r="D35" s="336" t="str">
        <f>IF(ISBLANK(入力シート!B33),"",入力シート!B33)</f>
        <v/>
      </c>
      <c r="E35" s="337"/>
      <c r="F35" s="337"/>
      <c r="G35" s="337"/>
      <c r="H35" s="347"/>
      <c r="I35" s="366" t="str">
        <f>IF(ISBLANK(入力シート!C33),"",入力シート!C33)</f>
        <v/>
      </c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8"/>
      <c r="AF35" s="357" t="str">
        <f>IF(ISBLANK(入力シート!H33),"",入力シート!H33)</f>
        <v/>
      </c>
      <c r="AG35" s="358"/>
      <c r="AH35" s="358"/>
      <c r="AI35" s="358"/>
      <c r="AJ35" s="358"/>
      <c r="AK35" s="358"/>
      <c r="AL35" s="359"/>
      <c r="AM35" s="404"/>
      <c r="AN35" s="405"/>
      <c r="AO35" s="405"/>
      <c r="AP35" s="405"/>
      <c r="AQ35" s="405"/>
      <c r="AR35" s="410" t="s">
        <v>143</v>
      </c>
      <c r="AS35" s="410"/>
      <c r="AT35" s="411"/>
      <c r="AU35" s="411"/>
      <c r="AV35" s="411"/>
      <c r="AW35" s="411"/>
      <c r="AX35" s="412"/>
      <c r="AY35" s="490" t="str">
        <f>IF(ISBLANK(入力シート!I33),"",入力シート!I33)</f>
        <v/>
      </c>
      <c r="AZ35" s="417"/>
      <c r="BA35" s="417"/>
      <c r="BB35" s="417"/>
      <c r="BC35" s="417"/>
      <c r="BD35" s="417"/>
      <c r="BE35" s="417"/>
      <c r="BF35" s="417"/>
      <c r="BG35" s="417"/>
      <c r="BH35" s="417"/>
      <c r="BI35" s="417"/>
      <c r="BJ35" s="417"/>
      <c r="BK35" s="417"/>
      <c r="BL35" s="417"/>
      <c r="BM35" s="417"/>
      <c r="BN35" s="417"/>
      <c r="BO35" s="417"/>
      <c r="BP35" s="417"/>
      <c r="BQ35" s="417"/>
      <c r="BU35" s="233">
        <v>5</v>
      </c>
      <c r="BV35" s="233"/>
      <c r="BW35" s="234"/>
      <c r="BX35" s="237">
        <f>IF(ISBLANK(入力シート!O33),"",入力シート!O33)</f>
        <v>444</v>
      </c>
      <c r="BY35" s="238"/>
      <c r="BZ35" s="238"/>
      <c r="CA35" s="238"/>
      <c r="CB35" s="239"/>
      <c r="CC35" s="243" t="str">
        <f>IF(ISBLANK(入力シート!P33),"",入力シート!P33)</f>
        <v>市営住宅原木田前団地1306号室</v>
      </c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5"/>
      <c r="CZ35" s="357" t="str">
        <f>IF(ISBLANK(入力シート!U33),"",入力シート!U33)</f>
        <v>通常(市)</v>
      </c>
      <c r="DA35" s="358"/>
      <c r="DB35" s="358"/>
      <c r="DC35" s="358"/>
      <c r="DD35" s="358"/>
      <c r="DE35" s="358"/>
      <c r="DF35" s="359"/>
      <c r="DG35" s="273"/>
      <c r="DH35" s="274"/>
      <c r="DI35" s="274"/>
      <c r="DJ35" s="274"/>
      <c r="DK35" s="274"/>
      <c r="DL35" s="262" t="s">
        <v>143</v>
      </c>
      <c r="DM35" s="262"/>
      <c r="DN35" s="267"/>
      <c r="DO35" s="267"/>
      <c r="DP35" s="267"/>
      <c r="DQ35" s="267"/>
      <c r="DR35" s="268"/>
      <c r="DS35" s="198"/>
      <c r="DT35" s="246">
        <f>IF(ISBLANK(入力シート!V33),"",入力シート!V33)</f>
        <v>30000</v>
      </c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</row>
    <row r="36" spans="1:143" ht="15" customHeight="1">
      <c r="A36" s="369"/>
      <c r="B36" s="369"/>
      <c r="C36" s="370"/>
      <c r="D36" s="338"/>
      <c r="E36" s="339"/>
      <c r="F36" s="339"/>
      <c r="G36" s="339"/>
      <c r="H36" s="371"/>
      <c r="I36" s="351" t="str">
        <f>IF(ISBLANK(入力シート!C34),"",入力シート!C34)</f>
        <v/>
      </c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63"/>
      <c r="AG36" s="364"/>
      <c r="AH36" s="364"/>
      <c r="AI36" s="364"/>
      <c r="AJ36" s="364"/>
      <c r="AK36" s="364"/>
      <c r="AL36" s="365"/>
      <c r="AM36" s="406"/>
      <c r="AN36" s="407"/>
      <c r="AO36" s="407"/>
      <c r="AP36" s="407"/>
      <c r="AQ36" s="407"/>
      <c r="AR36" s="384"/>
      <c r="AS36" s="384"/>
      <c r="AT36" s="381"/>
      <c r="AU36" s="381"/>
      <c r="AV36" s="381"/>
      <c r="AW36" s="381"/>
      <c r="AX36" s="382"/>
      <c r="AY36" s="491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U36" s="235"/>
      <c r="BV36" s="235"/>
      <c r="BW36" s="236"/>
      <c r="BX36" s="240"/>
      <c r="BY36" s="241"/>
      <c r="BZ36" s="241"/>
      <c r="CA36" s="241"/>
      <c r="CB36" s="242"/>
      <c r="CC36" s="248" t="str">
        <f>IF(ISBLANK(入力シート!P34),"",入力シート!P34)</f>
        <v>玄関扉ドアクローザー初期修繕</v>
      </c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50"/>
      <c r="CZ36" s="363"/>
      <c r="DA36" s="364"/>
      <c r="DB36" s="364"/>
      <c r="DC36" s="364"/>
      <c r="DD36" s="364"/>
      <c r="DE36" s="364"/>
      <c r="DF36" s="365"/>
      <c r="DG36" s="275"/>
      <c r="DH36" s="276"/>
      <c r="DI36" s="276"/>
      <c r="DJ36" s="276"/>
      <c r="DK36" s="276"/>
      <c r="DL36" s="266"/>
      <c r="DM36" s="266"/>
      <c r="DN36" s="271"/>
      <c r="DO36" s="271"/>
      <c r="DP36" s="271"/>
      <c r="DQ36" s="271"/>
      <c r="DR36" s="272"/>
      <c r="DS36" s="199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/>
      <c r="EK36" s="247"/>
    </row>
    <row r="37" spans="1:143" ht="15" customHeight="1">
      <c r="A37" s="343">
        <v>6</v>
      </c>
      <c r="B37" s="343"/>
      <c r="C37" s="344"/>
      <c r="D37" s="336" t="str">
        <f>IF(ISBLANK(入力シート!B35),"",入力シート!B35)</f>
        <v/>
      </c>
      <c r="E37" s="337"/>
      <c r="F37" s="337"/>
      <c r="G37" s="337"/>
      <c r="H37" s="347"/>
      <c r="I37" s="366" t="str">
        <f>IF(ISBLANK(入力シート!C35),"",入力シート!C35)</f>
        <v/>
      </c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8"/>
      <c r="AF37" s="357" t="str">
        <f>IF(ISBLANK(入力シート!H35),"",入力シート!H35)</f>
        <v/>
      </c>
      <c r="AG37" s="358"/>
      <c r="AH37" s="358"/>
      <c r="AI37" s="358"/>
      <c r="AJ37" s="358"/>
      <c r="AK37" s="358"/>
      <c r="AL37" s="359"/>
      <c r="AM37" s="404"/>
      <c r="AN37" s="405"/>
      <c r="AO37" s="405"/>
      <c r="AP37" s="405"/>
      <c r="AQ37" s="405"/>
      <c r="AR37" s="410" t="s">
        <v>143</v>
      </c>
      <c r="AS37" s="410"/>
      <c r="AT37" s="411"/>
      <c r="AU37" s="411"/>
      <c r="AV37" s="411"/>
      <c r="AW37" s="411"/>
      <c r="AX37" s="412"/>
      <c r="AY37" s="490" t="str">
        <f>IF(ISBLANK(入力シート!I35),"",入力シート!I35)</f>
        <v/>
      </c>
      <c r="AZ37" s="417"/>
      <c r="BA37" s="417"/>
      <c r="BB37" s="417"/>
      <c r="BC37" s="417"/>
      <c r="BD37" s="417"/>
      <c r="BE37" s="417"/>
      <c r="BF37" s="417"/>
      <c r="BG37" s="417"/>
      <c r="BH37" s="417"/>
      <c r="BI37" s="417"/>
      <c r="BJ37" s="417"/>
      <c r="BK37" s="417"/>
      <c r="BL37" s="417"/>
      <c r="BM37" s="417"/>
      <c r="BN37" s="417"/>
      <c r="BO37" s="417"/>
      <c r="BP37" s="417"/>
      <c r="BQ37" s="417"/>
      <c r="BU37" s="233">
        <v>6</v>
      </c>
      <c r="BV37" s="233"/>
      <c r="BW37" s="234"/>
      <c r="BX37" s="237">
        <f>IF(ISBLANK(入力シート!O35),"",入力シート!O35)</f>
        <v>555</v>
      </c>
      <c r="BY37" s="238"/>
      <c r="BZ37" s="238"/>
      <c r="CA37" s="238"/>
      <c r="CB37" s="239"/>
      <c r="CC37" s="243" t="str">
        <f>IF(ISBLANK(入力シート!P35),"",入力シート!P35)</f>
        <v>市営住宅御代団地10号棟16号室</v>
      </c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5"/>
      <c r="CZ37" s="357" t="str">
        <f>IF(ISBLANK(入力シート!U35),"",入力シート!U35)</f>
        <v>初期(市)</v>
      </c>
      <c r="DA37" s="358"/>
      <c r="DB37" s="358"/>
      <c r="DC37" s="358"/>
      <c r="DD37" s="358"/>
      <c r="DE37" s="358"/>
      <c r="DF37" s="359"/>
      <c r="DG37" s="273"/>
      <c r="DH37" s="274"/>
      <c r="DI37" s="274"/>
      <c r="DJ37" s="274"/>
      <c r="DK37" s="274"/>
      <c r="DL37" s="262" t="s">
        <v>143</v>
      </c>
      <c r="DM37" s="262"/>
      <c r="DN37" s="267"/>
      <c r="DO37" s="267"/>
      <c r="DP37" s="267"/>
      <c r="DQ37" s="267"/>
      <c r="DR37" s="268"/>
      <c r="DS37" s="198"/>
      <c r="DT37" s="246">
        <f>IF(ISBLANK(入力シート!V35),"",入力シート!V35)</f>
        <v>152309</v>
      </c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</row>
    <row r="38" spans="1:143" ht="15" customHeight="1">
      <c r="A38" s="369"/>
      <c r="B38" s="369"/>
      <c r="C38" s="370"/>
      <c r="D38" s="338"/>
      <c r="E38" s="339"/>
      <c r="F38" s="339"/>
      <c r="G38" s="339"/>
      <c r="H38" s="371"/>
      <c r="I38" s="351" t="str">
        <f>IF(ISBLANK(入力シート!C36),"",入力シート!C36)</f>
        <v/>
      </c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3"/>
      <c r="AF38" s="363"/>
      <c r="AG38" s="364"/>
      <c r="AH38" s="364"/>
      <c r="AI38" s="364"/>
      <c r="AJ38" s="364"/>
      <c r="AK38" s="364"/>
      <c r="AL38" s="365"/>
      <c r="AM38" s="406"/>
      <c r="AN38" s="407"/>
      <c r="AO38" s="407"/>
      <c r="AP38" s="407"/>
      <c r="AQ38" s="407"/>
      <c r="AR38" s="384"/>
      <c r="AS38" s="384"/>
      <c r="AT38" s="381"/>
      <c r="AU38" s="381"/>
      <c r="AV38" s="381"/>
      <c r="AW38" s="381"/>
      <c r="AX38" s="382"/>
      <c r="AY38" s="491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U38" s="235"/>
      <c r="BV38" s="235"/>
      <c r="BW38" s="236"/>
      <c r="BX38" s="240"/>
      <c r="BY38" s="241"/>
      <c r="BZ38" s="241"/>
      <c r="CA38" s="241"/>
      <c r="CB38" s="242"/>
      <c r="CC38" s="248" t="str">
        <f>IF(ISBLANK(入力シート!P36),"",入力シート!P36)</f>
        <v>台所床修繕</v>
      </c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50"/>
      <c r="CZ38" s="363"/>
      <c r="DA38" s="364"/>
      <c r="DB38" s="364"/>
      <c r="DC38" s="364"/>
      <c r="DD38" s="364"/>
      <c r="DE38" s="364"/>
      <c r="DF38" s="365"/>
      <c r="DG38" s="275"/>
      <c r="DH38" s="276"/>
      <c r="DI38" s="276"/>
      <c r="DJ38" s="276"/>
      <c r="DK38" s="276"/>
      <c r="DL38" s="266"/>
      <c r="DM38" s="266"/>
      <c r="DN38" s="271"/>
      <c r="DO38" s="271"/>
      <c r="DP38" s="271"/>
      <c r="DQ38" s="271"/>
      <c r="DR38" s="272"/>
      <c r="DS38" s="199"/>
      <c r="DT38" s="247"/>
      <c r="DU38" s="247"/>
      <c r="DV38" s="247"/>
      <c r="DW38" s="247"/>
      <c r="DX38" s="247"/>
      <c r="DY38" s="247"/>
      <c r="DZ38" s="247"/>
      <c r="EA38" s="247"/>
      <c r="EB38" s="247"/>
      <c r="EC38" s="247"/>
      <c r="ED38" s="247"/>
      <c r="EE38" s="247"/>
      <c r="EF38" s="247"/>
      <c r="EG38" s="247"/>
      <c r="EH38" s="247"/>
      <c r="EI38" s="247"/>
      <c r="EJ38" s="247"/>
      <c r="EK38" s="247"/>
    </row>
    <row r="39" spans="1:143" ht="15" customHeight="1">
      <c r="A39" s="343">
        <v>7</v>
      </c>
      <c r="B39" s="343"/>
      <c r="C39" s="344"/>
      <c r="D39" s="336" t="str">
        <f>IF(ISBLANK(入力シート!B37),"",入力シート!B37)</f>
        <v/>
      </c>
      <c r="E39" s="337"/>
      <c r="F39" s="337"/>
      <c r="G39" s="337"/>
      <c r="H39" s="347"/>
      <c r="I39" s="366" t="str">
        <f>IF(ISBLANK(入力シート!C37),"",入力シート!C37)</f>
        <v/>
      </c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8"/>
      <c r="AF39" s="357" t="str">
        <f>IF(ISBLANK(入力シート!H37),"",入力シート!H37)</f>
        <v/>
      </c>
      <c r="AG39" s="358"/>
      <c r="AH39" s="358"/>
      <c r="AI39" s="358"/>
      <c r="AJ39" s="358"/>
      <c r="AK39" s="358"/>
      <c r="AL39" s="359"/>
      <c r="AM39" s="404"/>
      <c r="AN39" s="405"/>
      <c r="AO39" s="405"/>
      <c r="AP39" s="405"/>
      <c r="AQ39" s="405"/>
      <c r="AR39" s="410" t="s">
        <v>143</v>
      </c>
      <c r="AS39" s="410"/>
      <c r="AT39" s="411"/>
      <c r="AU39" s="411"/>
      <c r="AV39" s="411"/>
      <c r="AW39" s="411"/>
      <c r="AX39" s="412"/>
      <c r="AY39" s="490" t="str">
        <f>IF(ISBLANK(入力シート!I37),"",入力シート!I37)</f>
        <v/>
      </c>
      <c r="AZ39" s="417"/>
      <c r="BA39" s="417"/>
      <c r="BB39" s="417"/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7"/>
      <c r="BN39" s="417"/>
      <c r="BO39" s="417"/>
      <c r="BP39" s="417"/>
      <c r="BQ39" s="417"/>
      <c r="BU39" s="233">
        <v>7</v>
      </c>
      <c r="BV39" s="233"/>
      <c r="BW39" s="234"/>
      <c r="BX39" s="237">
        <f>IF(ISBLANK(入力シート!O37),"",入力シート!O37)</f>
        <v>666</v>
      </c>
      <c r="BY39" s="238"/>
      <c r="BZ39" s="238"/>
      <c r="CA39" s="238"/>
      <c r="CB39" s="239"/>
      <c r="CC39" s="243" t="str">
        <f>IF(ISBLANK(入力シート!P37),"",入力シート!P37)</f>
        <v>市営住宅八仙団地13号棟</v>
      </c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5"/>
      <c r="CZ39" s="357" t="str">
        <f>IF(ISBLANK(入力シート!U37),"",入力シート!U37)</f>
        <v>緊急(市)</v>
      </c>
      <c r="DA39" s="358"/>
      <c r="DB39" s="358"/>
      <c r="DC39" s="358"/>
      <c r="DD39" s="358"/>
      <c r="DE39" s="358"/>
      <c r="DF39" s="359"/>
      <c r="DG39" s="273"/>
      <c r="DH39" s="274"/>
      <c r="DI39" s="274"/>
      <c r="DJ39" s="274"/>
      <c r="DK39" s="274"/>
      <c r="DL39" s="262" t="s">
        <v>143</v>
      </c>
      <c r="DM39" s="262"/>
      <c r="DN39" s="267"/>
      <c r="DO39" s="267"/>
      <c r="DP39" s="267"/>
      <c r="DQ39" s="267"/>
      <c r="DR39" s="268"/>
      <c r="DS39" s="198"/>
      <c r="DT39" s="246">
        <f>IF(ISBLANK(入力シート!V37),"",入力シート!V37)</f>
        <v>20459</v>
      </c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</row>
    <row r="40" spans="1:143" ht="15" customHeight="1">
      <c r="A40" s="369"/>
      <c r="B40" s="369"/>
      <c r="C40" s="370"/>
      <c r="D40" s="338"/>
      <c r="E40" s="339"/>
      <c r="F40" s="339"/>
      <c r="G40" s="339"/>
      <c r="H40" s="371"/>
      <c r="I40" s="351" t="str">
        <f>IF(ISBLANK(入力シート!C38),"",入力シート!C38)</f>
        <v/>
      </c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3"/>
      <c r="AF40" s="363"/>
      <c r="AG40" s="364"/>
      <c r="AH40" s="364"/>
      <c r="AI40" s="364"/>
      <c r="AJ40" s="364"/>
      <c r="AK40" s="364"/>
      <c r="AL40" s="365"/>
      <c r="AM40" s="406"/>
      <c r="AN40" s="407"/>
      <c r="AO40" s="407"/>
      <c r="AP40" s="407"/>
      <c r="AQ40" s="407"/>
      <c r="AR40" s="384"/>
      <c r="AS40" s="384"/>
      <c r="AT40" s="381"/>
      <c r="AU40" s="381"/>
      <c r="AV40" s="381"/>
      <c r="AW40" s="381"/>
      <c r="AX40" s="382"/>
      <c r="AY40" s="491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U40" s="235"/>
      <c r="BV40" s="235"/>
      <c r="BW40" s="236"/>
      <c r="BX40" s="240"/>
      <c r="BY40" s="241"/>
      <c r="BZ40" s="241"/>
      <c r="CA40" s="241"/>
      <c r="CB40" s="242"/>
      <c r="CC40" s="248" t="str">
        <f>IF(ISBLANK(入力シート!P38),"",入力シート!P38)</f>
        <v>浴室天井剥がれ修繕</v>
      </c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50"/>
      <c r="CZ40" s="363"/>
      <c r="DA40" s="364"/>
      <c r="DB40" s="364"/>
      <c r="DC40" s="364"/>
      <c r="DD40" s="364"/>
      <c r="DE40" s="364"/>
      <c r="DF40" s="365"/>
      <c r="DG40" s="275"/>
      <c r="DH40" s="276"/>
      <c r="DI40" s="276"/>
      <c r="DJ40" s="276"/>
      <c r="DK40" s="276"/>
      <c r="DL40" s="266"/>
      <c r="DM40" s="266"/>
      <c r="DN40" s="271"/>
      <c r="DO40" s="271"/>
      <c r="DP40" s="271"/>
      <c r="DQ40" s="271"/>
      <c r="DR40" s="272"/>
      <c r="DS40" s="199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</row>
    <row r="41" spans="1:143" ht="15" customHeight="1">
      <c r="A41" s="343">
        <v>8</v>
      </c>
      <c r="B41" s="343"/>
      <c r="C41" s="344"/>
      <c r="D41" s="336" t="str">
        <f>IF(ISBLANK(入力シート!B39),"",入力シート!B39)</f>
        <v/>
      </c>
      <c r="E41" s="337"/>
      <c r="F41" s="337"/>
      <c r="G41" s="337"/>
      <c r="H41" s="347"/>
      <c r="I41" s="366" t="str">
        <f>IF(ISBLANK(入力シート!C39),"",入力シート!C39)</f>
        <v/>
      </c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8"/>
      <c r="AF41" s="357" t="str">
        <f>IF(ISBLANK(入力シート!H39),"",入力シート!H39)</f>
        <v/>
      </c>
      <c r="AG41" s="358"/>
      <c r="AH41" s="358"/>
      <c r="AI41" s="358"/>
      <c r="AJ41" s="358"/>
      <c r="AK41" s="358"/>
      <c r="AL41" s="359"/>
      <c r="AM41" s="404"/>
      <c r="AN41" s="405"/>
      <c r="AO41" s="405"/>
      <c r="AP41" s="405"/>
      <c r="AQ41" s="405"/>
      <c r="AR41" s="410" t="s">
        <v>143</v>
      </c>
      <c r="AS41" s="410"/>
      <c r="AT41" s="411"/>
      <c r="AU41" s="411"/>
      <c r="AV41" s="411"/>
      <c r="AW41" s="411"/>
      <c r="AX41" s="412"/>
      <c r="AY41" s="490" t="str">
        <f>IF(ISBLANK(入力シート!I39),"",入力シート!I39)</f>
        <v/>
      </c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U41" s="233">
        <v>8</v>
      </c>
      <c r="BV41" s="233"/>
      <c r="BW41" s="234"/>
      <c r="BX41" s="237">
        <f>IF(ISBLANK(入力シート!O39),"",入力シート!O39)</f>
        <v>777</v>
      </c>
      <c r="BY41" s="238"/>
      <c r="BZ41" s="238"/>
      <c r="CA41" s="238"/>
      <c r="CB41" s="239"/>
      <c r="CC41" s="243" t="str">
        <f>IF(ISBLANK(入力シート!P39),"",入力シート!P39)</f>
        <v>市営住宅薄磯団地1号棟</v>
      </c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4"/>
      <c r="CW41" s="244"/>
      <c r="CX41" s="244"/>
      <c r="CY41" s="245"/>
      <c r="CZ41" s="357" t="str">
        <f>IF(ISBLANK(入力シート!U39),"",入力シート!U39)</f>
        <v>緊急(災害)</v>
      </c>
      <c r="DA41" s="358"/>
      <c r="DB41" s="358"/>
      <c r="DC41" s="358"/>
      <c r="DD41" s="358"/>
      <c r="DE41" s="358"/>
      <c r="DF41" s="359"/>
      <c r="DG41" s="273"/>
      <c r="DH41" s="274"/>
      <c r="DI41" s="274"/>
      <c r="DJ41" s="274"/>
      <c r="DK41" s="274"/>
      <c r="DL41" s="262" t="s">
        <v>143</v>
      </c>
      <c r="DM41" s="262"/>
      <c r="DN41" s="267"/>
      <c r="DO41" s="267"/>
      <c r="DP41" s="267"/>
      <c r="DQ41" s="267"/>
      <c r="DR41" s="268"/>
      <c r="DS41" s="198"/>
      <c r="DT41" s="246">
        <f>IF(ISBLANK(入力シート!V39),"",入力シート!V39)</f>
        <v>319652</v>
      </c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</row>
    <row r="42" spans="1:143" ht="15" customHeight="1">
      <c r="A42" s="369"/>
      <c r="B42" s="369"/>
      <c r="C42" s="370"/>
      <c r="D42" s="338"/>
      <c r="E42" s="339"/>
      <c r="F42" s="339"/>
      <c r="G42" s="339"/>
      <c r="H42" s="371"/>
      <c r="I42" s="351" t="str">
        <f>IF(ISBLANK(入力シート!C40),"",入力シート!C40)</f>
        <v/>
      </c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3"/>
      <c r="AF42" s="363"/>
      <c r="AG42" s="364"/>
      <c r="AH42" s="364"/>
      <c r="AI42" s="364"/>
      <c r="AJ42" s="364"/>
      <c r="AK42" s="364"/>
      <c r="AL42" s="365"/>
      <c r="AM42" s="406"/>
      <c r="AN42" s="407"/>
      <c r="AO42" s="407"/>
      <c r="AP42" s="407"/>
      <c r="AQ42" s="407"/>
      <c r="AR42" s="384"/>
      <c r="AS42" s="384"/>
      <c r="AT42" s="381"/>
      <c r="AU42" s="381"/>
      <c r="AV42" s="381"/>
      <c r="AW42" s="381"/>
      <c r="AX42" s="382"/>
      <c r="AY42" s="491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U42" s="235"/>
      <c r="BV42" s="235"/>
      <c r="BW42" s="236"/>
      <c r="BX42" s="240"/>
      <c r="BY42" s="241"/>
      <c r="BZ42" s="241"/>
      <c r="CA42" s="241"/>
      <c r="CB42" s="242"/>
      <c r="CC42" s="248" t="str">
        <f>IF(ISBLANK(入力シート!P40),"",入力シート!P40)</f>
        <v>雑排水管破断修繕</v>
      </c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50"/>
      <c r="CZ42" s="363"/>
      <c r="DA42" s="364"/>
      <c r="DB42" s="364"/>
      <c r="DC42" s="364"/>
      <c r="DD42" s="364"/>
      <c r="DE42" s="364"/>
      <c r="DF42" s="365"/>
      <c r="DG42" s="275"/>
      <c r="DH42" s="276"/>
      <c r="DI42" s="276"/>
      <c r="DJ42" s="276"/>
      <c r="DK42" s="276"/>
      <c r="DL42" s="266"/>
      <c r="DM42" s="266"/>
      <c r="DN42" s="271"/>
      <c r="DO42" s="271"/>
      <c r="DP42" s="271"/>
      <c r="DQ42" s="271"/>
      <c r="DR42" s="272"/>
      <c r="DS42" s="199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</row>
    <row r="43" spans="1:143" ht="15" customHeight="1">
      <c r="A43" s="343">
        <v>9</v>
      </c>
      <c r="B43" s="343"/>
      <c r="C43" s="344"/>
      <c r="D43" s="336" t="str">
        <f>IF(ISBLANK(入力シート!B41),"",入力シート!B41)</f>
        <v/>
      </c>
      <c r="E43" s="337"/>
      <c r="F43" s="337"/>
      <c r="G43" s="337"/>
      <c r="H43" s="347"/>
      <c r="I43" s="366" t="str">
        <f>IF(ISBLANK(入力シート!C41),"",入力シート!C41)</f>
        <v/>
      </c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8"/>
      <c r="AF43" s="357" t="str">
        <f>IF(ISBLANK(入力シート!H41),"",入力シート!H41)</f>
        <v/>
      </c>
      <c r="AG43" s="358"/>
      <c r="AH43" s="358"/>
      <c r="AI43" s="358"/>
      <c r="AJ43" s="358"/>
      <c r="AK43" s="358"/>
      <c r="AL43" s="359"/>
      <c r="AM43" s="404"/>
      <c r="AN43" s="405"/>
      <c r="AO43" s="405"/>
      <c r="AP43" s="405"/>
      <c r="AQ43" s="405"/>
      <c r="AR43" s="410" t="s">
        <v>143</v>
      </c>
      <c r="AS43" s="410"/>
      <c r="AT43" s="411"/>
      <c r="AU43" s="411"/>
      <c r="AV43" s="411"/>
      <c r="AW43" s="411"/>
      <c r="AX43" s="412"/>
      <c r="AY43" s="490" t="str">
        <f>IF(ISBLANK(入力シート!I41),"",入力シート!I41)</f>
        <v/>
      </c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U43" s="233">
        <v>9</v>
      </c>
      <c r="BV43" s="233"/>
      <c r="BW43" s="234"/>
      <c r="BX43" s="237">
        <f>IF(ISBLANK(入力シート!O41),"",入力シート!O41)</f>
        <v>888</v>
      </c>
      <c r="BY43" s="238"/>
      <c r="BZ43" s="238"/>
      <c r="CA43" s="238"/>
      <c r="CB43" s="239"/>
      <c r="CC43" s="243" t="str">
        <f>IF(ISBLANK(入力シート!P41),"",入力シート!P41)</f>
        <v>市営住宅永崎団地集会所</v>
      </c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5"/>
      <c r="CZ43" s="357" t="str">
        <f>IF(ISBLANK(入力シート!U41),"",入力シート!U41)</f>
        <v>通常(災害)</v>
      </c>
      <c r="DA43" s="358"/>
      <c r="DB43" s="358"/>
      <c r="DC43" s="358"/>
      <c r="DD43" s="358"/>
      <c r="DE43" s="358"/>
      <c r="DF43" s="359"/>
      <c r="DG43" s="273"/>
      <c r="DH43" s="274"/>
      <c r="DI43" s="274"/>
      <c r="DJ43" s="274"/>
      <c r="DK43" s="274"/>
      <c r="DL43" s="262" t="s">
        <v>143</v>
      </c>
      <c r="DM43" s="262"/>
      <c r="DN43" s="267"/>
      <c r="DO43" s="267"/>
      <c r="DP43" s="267"/>
      <c r="DQ43" s="267"/>
      <c r="DR43" s="268"/>
      <c r="DS43" s="198"/>
      <c r="DT43" s="246">
        <f>IF(ISBLANK(入力シート!V41),"",入力シート!V41)</f>
        <v>178000</v>
      </c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</row>
    <row r="44" spans="1:143" ht="15" customHeight="1">
      <c r="A44" s="369"/>
      <c r="B44" s="369"/>
      <c r="C44" s="370"/>
      <c r="D44" s="338"/>
      <c r="E44" s="339"/>
      <c r="F44" s="339"/>
      <c r="G44" s="339"/>
      <c r="H44" s="371"/>
      <c r="I44" s="351" t="str">
        <f>IF(ISBLANK(入力シート!C42),"",入力シート!C42)</f>
        <v/>
      </c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3"/>
      <c r="AF44" s="363"/>
      <c r="AG44" s="364"/>
      <c r="AH44" s="364"/>
      <c r="AI44" s="364"/>
      <c r="AJ44" s="364"/>
      <c r="AK44" s="364"/>
      <c r="AL44" s="365"/>
      <c r="AM44" s="406"/>
      <c r="AN44" s="407"/>
      <c r="AO44" s="407"/>
      <c r="AP44" s="407"/>
      <c r="AQ44" s="407"/>
      <c r="AR44" s="384"/>
      <c r="AS44" s="384"/>
      <c r="AT44" s="381"/>
      <c r="AU44" s="381"/>
      <c r="AV44" s="381"/>
      <c r="AW44" s="381"/>
      <c r="AX44" s="382"/>
      <c r="AY44" s="491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U44" s="235"/>
      <c r="BV44" s="235"/>
      <c r="BW44" s="236"/>
      <c r="BX44" s="240"/>
      <c r="BY44" s="241"/>
      <c r="BZ44" s="241"/>
      <c r="CA44" s="241"/>
      <c r="CB44" s="242"/>
      <c r="CC44" s="248" t="str">
        <f>IF(ISBLANK(入力シート!P42),"",入力シート!P42)</f>
        <v>雨漏り修繕</v>
      </c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50"/>
      <c r="CZ44" s="363"/>
      <c r="DA44" s="364"/>
      <c r="DB44" s="364"/>
      <c r="DC44" s="364"/>
      <c r="DD44" s="364"/>
      <c r="DE44" s="364"/>
      <c r="DF44" s="365"/>
      <c r="DG44" s="275"/>
      <c r="DH44" s="276"/>
      <c r="DI44" s="276"/>
      <c r="DJ44" s="276"/>
      <c r="DK44" s="276"/>
      <c r="DL44" s="266"/>
      <c r="DM44" s="266"/>
      <c r="DN44" s="271"/>
      <c r="DO44" s="271"/>
      <c r="DP44" s="271"/>
      <c r="DQ44" s="271"/>
      <c r="DR44" s="272"/>
      <c r="DS44" s="199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</row>
    <row r="45" spans="1:143" ht="15" customHeight="1">
      <c r="A45" s="343">
        <v>10</v>
      </c>
      <c r="B45" s="343"/>
      <c r="C45" s="344"/>
      <c r="D45" s="336" t="str">
        <f>IF(ISBLANK(入力シート!B43),"",入力シート!B43)</f>
        <v/>
      </c>
      <c r="E45" s="337"/>
      <c r="F45" s="337"/>
      <c r="G45" s="337"/>
      <c r="H45" s="347"/>
      <c r="I45" s="366" t="str">
        <f>IF(ISBLANK(入力シート!C43),"",入力シート!C43)</f>
        <v/>
      </c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8"/>
      <c r="AF45" s="357" t="str">
        <f>IF(ISBLANK(入力シート!H43),"",入力シート!H43)</f>
        <v/>
      </c>
      <c r="AG45" s="358"/>
      <c r="AH45" s="358"/>
      <c r="AI45" s="358"/>
      <c r="AJ45" s="358"/>
      <c r="AK45" s="358"/>
      <c r="AL45" s="359"/>
      <c r="AM45" s="404"/>
      <c r="AN45" s="405"/>
      <c r="AO45" s="405"/>
      <c r="AP45" s="405"/>
      <c r="AQ45" s="405"/>
      <c r="AR45" s="410" t="s">
        <v>143</v>
      </c>
      <c r="AS45" s="410"/>
      <c r="AT45" s="411"/>
      <c r="AU45" s="411"/>
      <c r="AV45" s="411"/>
      <c r="AW45" s="411"/>
      <c r="AX45" s="412"/>
      <c r="AY45" s="490" t="str">
        <f>IF(ISBLANK(入力シート!I43),"",入力シート!I43)</f>
        <v/>
      </c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17"/>
      <c r="BM45" s="417"/>
      <c r="BN45" s="417"/>
      <c r="BO45" s="417"/>
      <c r="BP45" s="417"/>
      <c r="BQ45" s="417"/>
      <c r="BU45" s="233">
        <v>10</v>
      </c>
      <c r="BV45" s="233"/>
      <c r="BW45" s="234"/>
      <c r="BX45" s="237">
        <f>IF(ISBLANK(入力シート!O43),"",入力シート!O43)</f>
        <v>999</v>
      </c>
      <c r="BY45" s="238"/>
      <c r="BZ45" s="238"/>
      <c r="CA45" s="238"/>
      <c r="CB45" s="239"/>
      <c r="CC45" s="243" t="str">
        <f>IF(ISBLANK(入力シート!P43),"",入力シート!P43)</f>
        <v>市営住宅豊間団地3号棟109号室</v>
      </c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5"/>
      <c r="CZ45" s="357" t="str">
        <f>IF(ISBLANK(入力シート!U43),"",入力シート!U43)</f>
        <v>退去(災害)</v>
      </c>
      <c r="DA45" s="358"/>
      <c r="DB45" s="358"/>
      <c r="DC45" s="358"/>
      <c r="DD45" s="358"/>
      <c r="DE45" s="358"/>
      <c r="DF45" s="359"/>
      <c r="DG45" s="273"/>
      <c r="DH45" s="274"/>
      <c r="DI45" s="274"/>
      <c r="DJ45" s="274"/>
      <c r="DK45" s="274"/>
      <c r="DL45" s="262" t="s">
        <v>143</v>
      </c>
      <c r="DM45" s="262"/>
      <c r="DN45" s="267"/>
      <c r="DO45" s="267"/>
      <c r="DP45" s="267"/>
      <c r="DQ45" s="267"/>
      <c r="DR45" s="268"/>
      <c r="DS45" s="198"/>
      <c r="DT45" s="246">
        <f>IF(ISBLANK(入力シート!V43),"",入力シート!V43)</f>
        <v>499999</v>
      </c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</row>
    <row r="46" spans="1:143" ht="15" customHeight="1">
      <c r="A46" s="345"/>
      <c r="B46" s="345"/>
      <c r="C46" s="346"/>
      <c r="D46" s="348"/>
      <c r="E46" s="349"/>
      <c r="F46" s="349"/>
      <c r="G46" s="349"/>
      <c r="H46" s="350"/>
      <c r="I46" s="354" t="str">
        <f>IF(ISBLANK(入力シート!C44),"",入力シート!C44)</f>
        <v/>
      </c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6"/>
      <c r="AF46" s="360"/>
      <c r="AG46" s="361"/>
      <c r="AH46" s="361"/>
      <c r="AI46" s="361"/>
      <c r="AJ46" s="361"/>
      <c r="AK46" s="361"/>
      <c r="AL46" s="362"/>
      <c r="AM46" s="404"/>
      <c r="AN46" s="405"/>
      <c r="AO46" s="405"/>
      <c r="AP46" s="405"/>
      <c r="AQ46" s="405"/>
      <c r="AR46" s="410"/>
      <c r="AS46" s="410"/>
      <c r="AT46" s="411"/>
      <c r="AU46" s="411"/>
      <c r="AV46" s="411"/>
      <c r="AW46" s="411"/>
      <c r="AX46" s="412"/>
      <c r="AY46" s="495"/>
      <c r="AZ46" s="419"/>
      <c r="BA46" s="419"/>
      <c r="BB46" s="419"/>
      <c r="BC46" s="419"/>
      <c r="BD46" s="419"/>
      <c r="BE46" s="419"/>
      <c r="BF46" s="419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  <c r="BU46" s="253"/>
      <c r="BV46" s="253"/>
      <c r="BW46" s="254"/>
      <c r="BX46" s="255"/>
      <c r="BY46" s="256"/>
      <c r="BZ46" s="256"/>
      <c r="CA46" s="256"/>
      <c r="CB46" s="257"/>
      <c r="CC46" s="259" t="str">
        <f>IF(ISBLANK(入力シート!P44),"",入力シート!P44)</f>
        <v>5月期退去修繕</v>
      </c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1"/>
      <c r="CZ46" s="360"/>
      <c r="DA46" s="361"/>
      <c r="DB46" s="361"/>
      <c r="DC46" s="361"/>
      <c r="DD46" s="361"/>
      <c r="DE46" s="361"/>
      <c r="DF46" s="362"/>
      <c r="DG46" s="273"/>
      <c r="DH46" s="274"/>
      <c r="DI46" s="274"/>
      <c r="DJ46" s="274"/>
      <c r="DK46" s="274"/>
      <c r="DL46" s="263"/>
      <c r="DM46" s="263"/>
      <c r="DN46" s="269"/>
      <c r="DO46" s="269"/>
      <c r="DP46" s="269"/>
      <c r="DQ46" s="269"/>
      <c r="DR46" s="270"/>
      <c r="DS46" s="12"/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8"/>
    </row>
    <row r="47" spans="1:143" ht="30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94"/>
      <c r="AG47" s="94"/>
      <c r="AH47" s="2"/>
      <c r="AI47" s="121"/>
      <c r="AJ47" s="121"/>
      <c r="AK47" s="2"/>
      <c r="AM47" s="264" t="s">
        <v>12</v>
      </c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5"/>
      <c r="AY47" s="413" t="str">
        <f>IF(AY27="","",SUM(AY27:BQ46))</f>
        <v/>
      </c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1"/>
      <c r="DC47" s="201"/>
      <c r="DD47" s="201"/>
      <c r="DF47" s="202"/>
      <c r="DG47" s="330" t="s">
        <v>12</v>
      </c>
      <c r="DH47" s="330"/>
      <c r="DI47" s="330"/>
      <c r="DJ47" s="330"/>
      <c r="DK47" s="330"/>
      <c r="DL47" s="330"/>
      <c r="DM47" s="330"/>
      <c r="DN47" s="330"/>
      <c r="DO47" s="330"/>
      <c r="DP47" s="330"/>
      <c r="DQ47" s="330"/>
      <c r="DR47" s="494"/>
      <c r="DS47" s="203"/>
      <c r="DT47" s="492">
        <f>IF(ISBLANK(DT27),"",SUM(DT27:EK45))</f>
        <v>1366083</v>
      </c>
      <c r="DU47" s="493"/>
      <c r="DV47" s="493"/>
      <c r="DW47" s="493"/>
      <c r="DX47" s="493"/>
      <c r="DY47" s="493"/>
      <c r="DZ47" s="493"/>
      <c r="EA47" s="493"/>
      <c r="EB47" s="493"/>
      <c r="EC47" s="493"/>
      <c r="ED47" s="493"/>
      <c r="EE47" s="493"/>
      <c r="EF47" s="493"/>
      <c r="EG47" s="493"/>
      <c r="EH47" s="493"/>
      <c r="EI47" s="493"/>
      <c r="EJ47" s="493"/>
      <c r="EK47" s="493"/>
      <c r="EL47" s="200"/>
      <c r="EM47" s="200"/>
    </row>
    <row r="49" spans="123:123" ht="15" customHeight="1">
      <c r="DS49" s="73"/>
    </row>
  </sheetData>
  <sheetProtection sheet="1" objects="1" scenarios="1"/>
  <mergeCells count="303">
    <mergeCell ref="DL43:DM44"/>
    <mergeCell ref="DL45:DM46"/>
    <mergeCell ref="DN29:DR30"/>
    <mergeCell ref="DN27:DR28"/>
    <mergeCell ref="DN45:DR46"/>
    <mergeCell ref="DN43:DR44"/>
    <mergeCell ref="DN41:DR42"/>
    <mergeCell ref="DN39:DR40"/>
    <mergeCell ref="DN37:DR38"/>
    <mergeCell ref="DN35:DR36"/>
    <mergeCell ref="DN33:DR34"/>
    <mergeCell ref="DG37:DK38"/>
    <mergeCell ref="DG35:DK36"/>
    <mergeCell ref="DG33:DK34"/>
    <mergeCell ref="DG31:DK32"/>
    <mergeCell ref="DG29:DK30"/>
    <mergeCell ref="DN31:DR32"/>
    <mergeCell ref="DL35:DM36"/>
    <mergeCell ref="DL37:DM38"/>
    <mergeCell ref="DL39:DM40"/>
    <mergeCell ref="AM37:AQ38"/>
    <mergeCell ref="AM35:AQ36"/>
    <mergeCell ref="AM33:AQ34"/>
    <mergeCell ref="AM31:AQ32"/>
    <mergeCell ref="AM29:AQ30"/>
    <mergeCell ref="AM27:AQ28"/>
    <mergeCell ref="AM47:AX47"/>
    <mergeCell ref="DS26:EK26"/>
    <mergeCell ref="DG26:DR26"/>
    <mergeCell ref="CZ26:DF26"/>
    <mergeCell ref="CZ45:DF46"/>
    <mergeCell ref="CZ43:DF44"/>
    <mergeCell ref="CZ41:DF42"/>
    <mergeCell ref="CZ39:DF40"/>
    <mergeCell ref="CZ37:DF38"/>
    <mergeCell ref="CZ35:DF36"/>
    <mergeCell ref="CZ33:DF34"/>
    <mergeCell ref="CZ31:DF32"/>
    <mergeCell ref="CZ29:DF30"/>
    <mergeCell ref="CZ27:DF28"/>
    <mergeCell ref="DL27:DM28"/>
    <mergeCell ref="DL29:DM30"/>
    <mergeCell ref="DL31:DM32"/>
    <mergeCell ref="DL33:DM34"/>
    <mergeCell ref="AR27:AS28"/>
    <mergeCell ref="AT45:AX46"/>
    <mergeCell ref="AT43:AX44"/>
    <mergeCell ref="AT41:AX42"/>
    <mergeCell ref="AT39:AX40"/>
    <mergeCell ref="AT37:AX38"/>
    <mergeCell ref="AT35:AX36"/>
    <mergeCell ref="AT33:AX34"/>
    <mergeCell ref="AT31:AX32"/>
    <mergeCell ref="AT29:AX30"/>
    <mergeCell ref="AT27:AX28"/>
    <mergeCell ref="O23:W23"/>
    <mergeCell ref="P1:BB3"/>
    <mergeCell ref="BN1:BQ2"/>
    <mergeCell ref="BT1:EG4"/>
    <mergeCell ref="EH1:EK2"/>
    <mergeCell ref="BJ3:BQ3"/>
    <mergeCell ref="BJ4:BQ6"/>
    <mergeCell ref="BJ7:BQ7"/>
    <mergeCell ref="CC5:CD6"/>
    <mergeCell ref="CE5:CG6"/>
    <mergeCell ref="CH5:CI6"/>
    <mergeCell ref="CJ5:CL6"/>
    <mergeCell ref="CM5:CN6"/>
    <mergeCell ref="BU7:CY7"/>
    <mergeCell ref="A7:AE7"/>
    <mergeCell ref="B10:AH10"/>
    <mergeCell ref="BV10:DB10"/>
    <mergeCell ref="B5:E6"/>
    <mergeCell ref="F5:H6"/>
    <mergeCell ref="I5:J6"/>
    <mergeCell ref="K5:M6"/>
    <mergeCell ref="N5:O6"/>
    <mergeCell ref="P5:R6"/>
    <mergeCell ref="S5:T6"/>
    <mergeCell ref="A8:AG8"/>
    <mergeCell ref="BV5:BY6"/>
    <mergeCell ref="BZ5:CB6"/>
    <mergeCell ref="BU8:DA8"/>
    <mergeCell ref="B11:L11"/>
    <mergeCell ref="AN11:AV12"/>
    <mergeCell ref="AW11:BC12"/>
    <mergeCell ref="BD11:BG12"/>
    <mergeCell ref="BH11:BM12"/>
    <mergeCell ref="BN11:BQ12"/>
    <mergeCell ref="B12:AJ15"/>
    <mergeCell ref="AN13:AV14"/>
    <mergeCell ref="AW13:BQ14"/>
    <mergeCell ref="AN15:AV16"/>
    <mergeCell ref="B16:I16"/>
    <mergeCell ref="BV11:CF11"/>
    <mergeCell ref="DH11:DP12"/>
    <mergeCell ref="DQ11:DW12"/>
    <mergeCell ref="DX11:EA12"/>
    <mergeCell ref="EB11:EG12"/>
    <mergeCell ref="EH11:EK12"/>
    <mergeCell ref="BV12:DD15"/>
    <mergeCell ref="DH13:DP14"/>
    <mergeCell ref="DQ13:EK14"/>
    <mergeCell ref="EC15:EE16"/>
    <mergeCell ref="EF15:EH16"/>
    <mergeCell ref="EI15:EK16"/>
    <mergeCell ref="BV16:CC16"/>
    <mergeCell ref="B17:AJ18"/>
    <mergeCell ref="BV17:DD18"/>
    <mergeCell ref="AN18:AV19"/>
    <mergeCell ref="AW18:BQ19"/>
    <mergeCell ref="DH18:DP19"/>
    <mergeCell ref="DR18:EK19"/>
    <mergeCell ref="BO15:BQ16"/>
    <mergeCell ref="DH15:DP16"/>
    <mergeCell ref="DQ15:DS16"/>
    <mergeCell ref="DT15:DV16"/>
    <mergeCell ref="DW15:DY16"/>
    <mergeCell ref="DZ15:EB16"/>
    <mergeCell ref="AW15:AY16"/>
    <mergeCell ref="AZ15:BB16"/>
    <mergeCell ref="BC15:BE16"/>
    <mergeCell ref="BF15:BH16"/>
    <mergeCell ref="BI15:BK16"/>
    <mergeCell ref="BL15:BN16"/>
    <mergeCell ref="B19:AE20"/>
    <mergeCell ref="AF19:AJ20"/>
    <mergeCell ref="BV19:CY20"/>
    <mergeCell ref="CZ19:DD20"/>
    <mergeCell ref="M21:Q21"/>
    <mergeCell ref="R21:AJ21"/>
    <mergeCell ref="AV21:BB21"/>
    <mergeCell ref="BC21:BD21"/>
    <mergeCell ref="BF21:BH21"/>
    <mergeCell ref="AN21:AU21"/>
    <mergeCell ref="DW21:DX21"/>
    <mergeCell ref="DZ21:EB21"/>
    <mergeCell ref="EC21:EH21"/>
    <mergeCell ref="EI21:EJ21"/>
    <mergeCell ref="AN23:AU23"/>
    <mergeCell ref="AV23:BB23"/>
    <mergeCell ref="BC23:BD23"/>
    <mergeCell ref="BF23:BH23"/>
    <mergeCell ref="BI21:BN21"/>
    <mergeCell ref="BO21:BP21"/>
    <mergeCell ref="CE21:CJ21"/>
    <mergeCell ref="CK21:DB21"/>
    <mergeCell ref="DP21:DV21"/>
    <mergeCell ref="DH21:DO21"/>
    <mergeCell ref="X23:AJ23"/>
    <mergeCell ref="DW23:DX23"/>
    <mergeCell ref="DZ23:EB23"/>
    <mergeCell ref="EC23:EH23"/>
    <mergeCell ref="EI23:EJ23"/>
    <mergeCell ref="BZ24:CD24"/>
    <mergeCell ref="CE24:DD24"/>
    <mergeCell ref="BI23:BN23"/>
    <mergeCell ref="BO23:BP23"/>
    <mergeCell ref="CE23:CM23"/>
    <mergeCell ref="CN23:DD23"/>
    <mergeCell ref="DH23:DO23"/>
    <mergeCell ref="DP23:DV23"/>
    <mergeCell ref="BU26:BW26"/>
    <mergeCell ref="BX26:CB26"/>
    <mergeCell ref="CC26:CY26"/>
    <mergeCell ref="A26:C26"/>
    <mergeCell ref="D26:H26"/>
    <mergeCell ref="I26:AE26"/>
    <mergeCell ref="AF26:AL26"/>
    <mergeCell ref="AY26:BQ26"/>
    <mergeCell ref="AM26:AX26"/>
    <mergeCell ref="DT27:EK28"/>
    <mergeCell ref="BU27:BW28"/>
    <mergeCell ref="BX27:CB28"/>
    <mergeCell ref="CC27:CY27"/>
    <mergeCell ref="CC28:CY28"/>
    <mergeCell ref="DG27:DK28"/>
    <mergeCell ref="A29:C30"/>
    <mergeCell ref="D29:H30"/>
    <mergeCell ref="I29:AE29"/>
    <mergeCell ref="I30:AE30"/>
    <mergeCell ref="A27:C28"/>
    <mergeCell ref="D27:H28"/>
    <mergeCell ref="I27:AE27"/>
    <mergeCell ref="I28:AE28"/>
    <mergeCell ref="AF27:AL28"/>
    <mergeCell ref="AF29:AL30"/>
    <mergeCell ref="AY27:BQ28"/>
    <mergeCell ref="AY29:BQ30"/>
    <mergeCell ref="DT29:EK30"/>
    <mergeCell ref="BU29:BW30"/>
    <mergeCell ref="BX29:CB30"/>
    <mergeCell ref="CC29:CY29"/>
    <mergeCell ref="CC30:CY30"/>
    <mergeCell ref="AR29:AS30"/>
    <mergeCell ref="DT31:EK32"/>
    <mergeCell ref="BU31:BW32"/>
    <mergeCell ref="BX31:CB32"/>
    <mergeCell ref="CC31:CY31"/>
    <mergeCell ref="CC32:CY32"/>
    <mergeCell ref="A33:C34"/>
    <mergeCell ref="D33:H34"/>
    <mergeCell ref="I33:AE33"/>
    <mergeCell ref="I34:AE34"/>
    <mergeCell ref="A31:C32"/>
    <mergeCell ref="D31:H32"/>
    <mergeCell ref="I31:AE31"/>
    <mergeCell ref="I32:AE32"/>
    <mergeCell ref="AF31:AL32"/>
    <mergeCell ref="AF33:AL34"/>
    <mergeCell ref="AY31:BQ32"/>
    <mergeCell ref="AY33:BQ34"/>
    <mergeCell ref="DT33:EK34"/>
    <mergeCell ref="BU33:BW34"/>
    <mergeCell ref="BX33:CB34"/>
    <mergeCell ref="CC33:CY33"/>
    <mergeCell ref="CC34:CY34"/>
    <mergeCell ref="AR33:AS34"/>
    <mergeCell ref="AR31:AS32"/>
    <mergeCell ref="DT35:EK36"/>
    <mergeCell ref="BU35:BW36"/>
    <mergeCell ref="BX35:CB36"/>
    <mergeCell ref="CC35:CY35"/>
    <mergeCell ref="CC36:CY36"/>
    <mergeCell ref="A37:C38"/>
    <mergeCell ref="D37:H38"/>
    <mergeCell ref="I37:AE37"/>
    <mergeCell ref="I38:AE38"/>
    <mergeCell ref="A35:C36"/>
    <mergeCell ref="D35:H36"/>
    <mergeCell ref="I35:AE35"/>
    <mergeCell ref="I36:AE36"/>
    <mergeCell ref="AF37:AL38"/>
    <mergeCell ref="AF35:AL36"/>
    <mergeCell ref="AY35:BQ36"/>
    <mergeCell ref="AY37:BQ38"/>
    <mergeCell ref="DT37:EK38"/>
    <mergeCell ref="BU37:BW38"/>
    <mergeCell ref="BX37:CB38"/>
    <mergeCell ref="CC37:CY37"/>
    <mergeCell ref="CC38:CY38"/>
    <mergeCell ref="AR37:AS38"/>
    <mergeCell ref="AR35:AS36"/>
    <mergeCell ref="DT39:EK40"/>
    <mergeCell ref="BU39:BW40"/>
    <mergeCell ref="BX39:CB40"/>
    <mergeCell ref="CC39:CY39"/>
    <mergeCell ref="CC40:CY40"/>
    <mergeCell ref="A41:C42"/>
    <mergeCell ref="D41:H42"/>
    <mergeCell ref="I41:AE41"/>
    <mergeCell ref="I42:AE42"/>
    <mergeCell ref="A39:C40"/>
    <mergeCell ref="D39:H40"/>
    <mergeCell ref="I39:AE39"/>
    <mergeCell ref="I40:AE40"/>
    <mergeCell ref="AF41:AL42"/>
    <mergeCell ref="AF39:AL40"/>
    <mergeCell ref="AY39:BQ40"/>
    <mergeCell ref="AY41:BQ42"/>
    <mergeCell ref="AR39:AS40"/>
    <mergeCell ref="AM41:AQ42"/>
    <mergeCell ref="AM39:AQ40"/>
    <mergeCell ref="DG41:DK42"/>
    <mergeCell ref="DG39:DK40"/>
    <mergeCell ref="DL41:DM42"/>
    <mergeCell ref="A45:C46"/>
    <mergeCell ref="D45:H46"/>
    <mergeCell ref="I45:AE45"/>
    <mergeCell ref="I46:AE46"/>
    <mergeCell ref="A43:C44"/>
    <mergeCell ref="D43:H44"/>
    <mergeCell ref="I43:AE43"/>
    <mergeCell ref="I44:AE44"/>
    <mergeCell ref="BU43:BW44"/>
    <mergeCell ref="AF45:AL46"/>
    <mergeCell ref="AY45:BQ46"/>
    <mergeCell ref="AF43:AL44"/>
    <mergeCell ref="AM43:AQ44"/>
    <mergeCell ref="AY47:BQ47"/>
    <mergeCell ref="AR45:AS46"/>
    <mergeCell ref="AM45:AQ46"/>
    <mergeCell ref="DT43:EK44"/>
    <mergeCell ref="DT41:EK42"/>
    <mergeCell ref="BU41:BW42"/>
    <mergeCell ref="BX41:CB42"/>
    <mergeCell ref="CC41:CY41"/>
    <mergeCell ref="CC42:CY42"/>
    <mergeCell ref="AY43:BQ44"/>
    <mergeCell ref="AR43:AS44"/>
    <mergeCell ref="AR41:AS42"/>
    <mergeCell ref="BX43:CB44"/>
    <mergeCell ref="CC43:CY43"/>
    <mergeCell ref="CC44:CY44"/>
    <mergeCell ref="DT47:EK47"/>
    <mergeCell ref="DT45:EK46"/>
    <mergeCell ref="BU45:BW46"/>
    <mergeCell ref="BX45:CB46"/>
    <mergeCell ref="CC45:CY45"/>
    <mergeCell ref="CC46:CY46"/>
    <mergeCell ref="DG47:DR47"/>
    <mergeCell ref="DG45:DK46"/>
    <mergeCell ref="DG43:DK44"/>
  </mergeCells>
  <phoneticPr fontId="5"/>
  <dataValidations count="2">
    <dataValidation imeMode="hiragana" allowBlank="1" showInputMessage="1" showErrorMessage="1" sqref="I27:I46 CC27:CC46"/>
    <dataValidation imeMode="halfAlpha" allowBlank="1" showInputMessage="1" showErrorMessage="1" sqref="D29 D27 BX45 D39 D31 D33 BX43 D37 D43 BX31 BX41 D45 D35 BX39 D41 BX27 BX37 BX33 BX29 BX35"/>
  </dataValidations>
  <pageMargins left="0.98425196850393704" right="0.59055118110236227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12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EH41"/>
  <sheetViews>
    <sheetView view="pageBreakPreview" zoomScale="90" zoomScaleNormal="100" zoomScaleSheetLayoutView="90" workbookViewId="0">
      <selection activeCell="P1" sqref="P1:BA3"/>
    </sheetView>
  </sheetViews>
  <sheetFormatPr defaultColWidth="1.25" defaultRowHeight="15" customHeight="1"/>
  <cols>
    <col min="1" max="48" width="1.25" style="1" customWidth="1"/>
    <col min="49" max="50" width="1.125" style="1" customWidth="1"/>
    <col min="51" max="70" width="1.25" style="1"/>
    <col min="71" max="118" width="1.25" style="1" customWidth="1"/>
    <col min="119" max="120" width="1.125" style="1" customWidth="1"/>
    <col min="121" max="16384" width="1.25" style="1"/>
  </cols>
  <sheetData>
    <row r="1" spans="1:138" ht="15" customHeight="1">
      <c r="A1" s="94"/>
      <c r="B1" s="94"/>
      <c r="C1" s="94"/>
      <c r="D1" s="94"/>
      <c r="E1" s="94"/>
      <c r="F1" s="94"/>
      <c r="G1" s="87"/>
      <c r="H1" s="87"/>
      <c r="I1" s="87"/>
      <c r="J1" s="87"/>
      <c r="K1" s="87"/>
      <c r="L1" s="87"/>
      <c r="M1" s="87"/>
      <c r="N1" s="87"/>
      <c r="O1" s="87"/>
      <c r="P1" s="298" t="s">
        <v>28</v>
      </c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98"/>
      <c r="BN1" s="98"/>
      <c r="BO1" s="98"/>
      <c r="BP1" s="98"/>
      <c r="BQ1" s="83"/>
      <c r="BS1" s="497" t="s">
        <v>150</v>
      </c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/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7"/>
      <c r="DV1" s="497"/>
      <c r="DW1" s="497"/>
      <c r="DX1" s="497"/>
      <c r="DY1" s="497"/>
      <c r="DZ1" s="497"/>
      <c r="EA1" s="497"/>
      <c r="EB1" s="497"/>
      <c r="EC1" s="497"/>
      <c r="ED1" s="497"/>
      <c r="EE1" s="497"/>
      <c r="EF1" s="497"/>
      <c r="EG1" s="497"/>
      <c r="EH1" s="15"/>
    </row>
    <row r="2" spans="1:138" ht="15" customHeight="1">
      <c r="A2" s="94"/>
      <c r="B2" s="94"/>
      <c r="C2" s="94"/>
      <c r="D2" s="94"/>
      <c r="E2" s="99"/>
      <c r="F2" s="87"/>
      <c r="G2" s="87"/>
      <c r="H2" s="87"/>
      <c r="I2" s="87"/>
      <c r="J2" s="87"/>
      <c r="K2" s="87"/>
      <c r="L2" s="87"/>
      <c r="M2" s="87"/>
      <c r="N2" s="87"/>
      <c r="O2" s="87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98"/>
      <c r="BN2" s="98"/>
      <c r="BO2" s="98"/>
      <c r="BP2" s="98"/>
      <c r="BQ2" s="83"/>
      <c r="BS2" s="497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497"/>
      <c r="CS2" s="497"/>
      <c r="CT2" s="497"/>
      <c r="CU2" s="497"/>
      <c r="CV2" s="497"/>
      <c r="CW2" s="497"/>
      <c r="CX2" s="497"/>
      <c r="CY2" s="497"/>
      <c r="CZ2" s="497"/>
      <c r="DA2" s="497"/>
      <c r="DB2" s="497"/>
      <c r="DC2" s="497"/>
      <c r="DD2" s="497"/>
      <c r="DE2" s="497"/>
      <c r="DF2" s="497"/>
      <c r="DG2" s="497"/>
      <c r="DH2" s="497"/>
      <c r="DI2" s="497"/>
      <c r="DJ2" s="497"/>
      <c r="DK2" s="497"/>
      <c r="DL2" s="497"/>
      <c r="DM2" s="497"/>
      <c r="DN2" s="497"/>
      <c r="DO2" s="497"/>
      <c r="DP2" s="497"/>
      <c r="DQ2" s="497"/>
      <c r="DR2" s="497"/>
      <c r="DS2" s="497"/>
      <c r="DT2" s="497"/>
      <c r="DU2" s="497"/>
      <c r="DV2" s="497"/>
      <c r="DW2" s="497"/>
      <c r="DX2" s="497"/>
      <c r="DY2" s="497"/>
      <c r="DZ2" s="497"/>
      <c r="EA2" s="497"/>
      <c r="EB2" s="497"/>
      <c r="EC2" s="497"/>
      <c r="ED2" s="497"/>
      <c r="EE2" s="497"/>
      <c r="EF2" s="497"/>
      <c r="EG2" s="497"/>
      <c r="EH2" s="15"/>
    </row>
    <row r="3" spans="1:138" ht="15" customHeight="1">
      <c r="A3" s="94"/>
      <c r="B3" s="94"/>
      <c r="C3" s="94"/>
      <c r="D3" s="94"/>
      <c r="E3" s="99"/>
      <c r="F3" s="87"/>
      <c r="G3" s="87"/>
      <c r="H3" s="87"/>
      <c r="I3" s="87"/>
      <c r="J3" s="87"/>
      <c r="K3" s="87"/>
      <c r="L3" s="87"/>
      <c r="M3" s="87"/>
      <c r="N3" s="87"/>
      <c r="O3" s="87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87"/>
      <c r="BC3" s="87"/>
      <c r="BD3" s="87"/>
      <c r="BE3" s="87"/>
      <c r="BF3" s="87"/>
      <c r="BG3" s="87"/>
      <c r="BH3" s="87"/>
      <c r="BI3" s="86"/>
      <c r="BJ3" s="86"/>
      <c r="BK3" s="86"/>
      <c r="BL3" s="86"/>
      <c r="BM3" s="86"/>
      <c r="BN3" s="86"/>
      <c r="BO3" s="86"/>
      <c r="BP3" s="86"/>
      <c r="BQ3" s="83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497"/>
      <c r="DN3" s="497"/>
      <c r="DO3" s="497"/>
      <c r="DP3" s="497"/>
      <c r="DQ3" s="497"/>
      <c r="DR3" s="497"/>
      <c r="DS3" s="497"/>
      <c r="DT3" s="497"/>
      <c r="DU3" s="497"/>
      <c r="DV3" s="497"/>
      <c r="DW3" s="497"/>
      <c r="DX3" s="497"/>
      <c r="DY3" s="497"/>
      <c r="DZ3" s="497"/>
      <c r="EA3" s="497"/>
      <c r="EB3" s="497"/>
      <c r="EC3" s="497"/>
      <c r="ED3" s="497"/>
      <c r="EE3" s="497"/>
      <c r="EF3" s="497"/>
      <c r="EG3" s="497"/>
      <c r="EH3" s="9"/>
    </row>
    <row r="4" spans="1:138" ht="15" customHeight="1">
      <c r="A4" s="100"/>
      <c r="B4" s="100"/>
      <c r="C4" s="100"/>
      <c r="D4" s="100"/>
      <c r="E4" s="101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30</v>
      </c>
      <c r="BF4" s="83"/>
      <c r="BG4" s="89"/>
      <c r="BH4" s="89"/>
      <c r="BI4" s="89"/>
      <c r="BJ4" s="89" t="s">
        <v>29</v>
      </c>
      <c r="BK4" s="89"/>
      <c r="BL4" s="83"/>
      <c r="BM4" s="89"/>
      <c r="BN4" s="89"/>
      <c r="BO4" s="89" t="s">
        <v>2</v>
      </c>
      <c r="BP4" s="89"/>
      <c r="BQ4" s="83"/>
      <c r="BS4" s="19"/>
      <c r="BT4" s="19"/>
      <c r="BU4" s="19"/>
      <c r="BV4" s="19"/>
      <c r="BW4" s="16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 t="s">
        <v>30</v>
      </c>
      <c r="DY4" s="5"/>
      <c r="DZ4" s="5"/>
      <c r="EA4" s="5"/>
      <c r="EB4" s="5" t="s">
        <v>29</v>
      </c>
      <c r="EC4" s="5"/>
      <c r="EE4" s="5"/>
      <c r="EF4" s="5"/>
      <c r="EG4" s="5" t="s">
        <v>2</v>
      </c>
      <c r="EH4" s="5"/>
    </row>
    <row r="5" spans="1:138" ht="15" customHeight="1">
      <c r="A5" s="100"/>
      <c r="B5" s="192" t="s">
        <v>190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1"/>
      <c r="AH5" s="83"/>
      <c r="AI5" s="83"/>
      <c r="AJ5" s="83"/>
      <c r="AK5" s="181"/>
      <c r="AL5" s="181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3"/>
      <c r="BS5" s="19"/>
      <c r="BT5" s="192" t="s">
        <v>190</v>
      </c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1"/>
      <c r="CZ5" s="83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</row>
    <row r="6" spans="1:138" ht="15" customHeight="1">
      <c r="A6" s="94"/>
      <c r="B6" s="232" t="s">
        <v>191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83"/>
      <c r="AW6" s="83"/>
      <c r="AX6" s="83"/>
      <c r="AY6" s="83"/>
      <c r="AZ6" s="83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3"/>
      <c r="BS6" s="2"/>
      <c r="BT6" s="232" t="s">
        <v>191</v>
      </c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</row>
    <row r="7" spans="1:138" ht="15" customHeight="1">
      <c r="A7" s="100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89"/>
      <c r="AF7" s="89"/>
      <c r="AG7" s="100"/>
      <c r="AH7" s="100"/>
      <c r="AI7" s="89"/>
      <c r="AJ7" s="89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89"/>
      <c r="BJ7" s="89"/>
      <c r="BK7" s="89"/>
      <c r="BL7" s="89"/>
      <c r="BM7" s="89"/>
      <c r="BN7" s="89"/>
      <c r="BO7" s="89"/>
      <c r="BP7" s="89"/>
      <c r="BQ7" s="83"/>
      <c r="BS7" s="19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5"/>
      <c r="CX7" s="5"/>
      <c r="CY7" s="19"/>
      <c r="CZ7" s="19"/>
      <c r="DA7" s="5"/>
      <c r="DB7" s="5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5"/>
      <c r="EB7" s="5"/>
      <c r="EC7" s="5"/>
      <c r="ED7" s="5"/>
      <c r="EE7" s="5"/>
      <c r="EF7" s="5"/>
      <c r="EG7" s="5"/>
      <c r="EH7" s="5"/>
    </row>
    <row r="8" spans="1:138" ht="20.100000000000001" customHeight="1">
      <c r="A8" s="100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601" t="s">
        <v>187</v>
      </c>
      <c r="AJ8" s="601"/>
      <c r="AK8" s="601"/>
      <c r="AL8" s="601"/>
      <c r="AM8" s="601"/>
      <c r="AN8" s="601"/>
      <c r="AO8" s="544" t="str">
        <f>IF(ISBLANK(入力シート!D5),"",入力シート!D5)</f>
        <v/>
      </c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100"/>
      <c r="BQ8" s="83"/>
      <c r="BS8" s="19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89"/>
      <c r="CZ8" s="89"/>
      <c r="DA8" s="527" t="s">
        <v>81</v>
      </c>
      <c r="DB8" s="527"/>
      <c r="DC8" s="527"/>
      <c r="DD8" s="527"/>
      <c r="DE8" s="527"/>
      <c r="DF8" s="527"/>
      <c r="DG8" s="559" t="str">
        <f>IF(ISBLANK(入力シート!Q5),"",入力シート!Q5)</f>
        <v>いわき市内郷小島町新町40番地</v>
      </c>
      <c r="DH8" s="559"/>
      <c r="DI8" s="559"/>
      <c r="DJ8" s="559"/>
      <c r="DK8" s="559"/>
      <c r="DL8" s="559"/>
      <c r="DM8" s="559"/>
      <c r="DN8" s="559"/>
      <c r="DO8" s="559"/>
      <c r="DP8" s="559"/>
      <c r="DQ8" s="559"/>
      <c r="DR8" s="559"/>
      <c r="DS8" s="559"/>
      <c r="DT8" s="559"/>
      <c r="DU8" s="559"/>
      <c r="DV8" s="559"/>
      <c r="DW8" s="559"/>
      <c r="DX8" s="559"/>
      <c r="DY8" s="559"/>
      <c r="DZ8" s="559"/>
      <c r="EA8" s="559"/>
      <c r="EB8" s="559"/>
      <c r="EC8" s="559"/>
      <c r="ED8" s="559"/>
      <c r="EE8" s="559"/>
      <c r="EF8" s="559"/>
      <c r="EG8" s="559"/>
      <c r="EH8" s="19"/>
    </row>
    <row r="9" spans="1:138" ht="20.10000000000000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 t="s">
        <v>31</v>
      </c>
      <c r="AC9" s="100"/>
      <c r="AD9" s="83"/>
      <c r="AE9" s="100"/>
      <c r="AF9" s="100"/>
      <c r="AG9" s="100"/>
      <c r="AH9" s="100"/>
      <c r="AI9" s="100"/>
      <c r="AJ9" s="100"/>
      <c r="AK9" s="100"/>
      <c r="AL9" s="100"/>
      <c r="AM9" s="80"/>
      <c r="AN9" s="80"/>
      <c r="AO9" s="548" t="str">
        <f>IF(ISBLANK(入力シート!D7),"",入力シート!D7)</f>
        <v/>
      </c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48"/>
      <c r="BA9" s="548"/>
      <c r="BB9" s="548"/>
      <c r="BC9" s="548"/>
      <c r="BD9" s="548"/>
      <c r="BE9" s="548"/>
      <c r="BF9" s="548"/>
      <c r="BG9" s="548"/>
      <c r="BH9" s="548"/>
      <c r="BI9" s="548"/>
      <c r="BJ9" s="548"/>
      <c r="BK9" s="548"/>
      <c r="BL9" s="548"/>
      <c r="BM9" s="549" t="s">
        <v>15</v>
      </c>
      <c r="BN9" s="549"/>
      <c r="BO9" s="549"/>
      <c r="BP9" s="89"/>
      <c r="BQ9" s="83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 t="s">
        <v>31</v>
      </c>
      <c r="CU9" s="19"/>
      <c r="CW9" s="19"/>
      <c r="CX9" s="19"/>
      <c r="CY9" s="19"/>
      <c r="CZ9" s="19"/>
      <c r="DA9" s="19"/>
      <c r="DB9" s="19"/>
      <c r="DC9" s="19"/>
      <c r="DD9" s="19"/>
      <c r="DE9" s="6"/>
      <c r="DF9" s="6"/>
      <c r="DG9" s="560" t="str">
        <f>IF(ISBLANK(入力シート!Q7),"",入力シート!Q7)</f>
        <v>有限会社　〇〇工務店</v>
      </c>
      <c r="DH9" s="560"/>
      <c r="DI9" s="560"/>
      <c r="DJ9" s="560"/>
      <c r="DK9" s="560"/>
      <c r="DL9" s="560"/>
      <c r="DM9" s="560"/>
      <c r="DN9" s="560"/>
      <c r="DO9" s="560"/>
      <c r="DP9" s="560"/>
      <c r="DQ9" s="560"/>
      <c r="DR9" s="560"/>
      <c r="DS9" s="560"/>
      <c r="DT9" s="560"/>
      <c r="DU9" s="560"/>
      <c r="DV9" s="560"/>
      <c r="DW9" s="560"/>
      <c r="DX9" s="560"/>
      <c r="DY9" s="560"/>
      <c r="DZ9" s="560"/>
      <c r="EA9" s="560"/>
      <c r="EB9" s="560"/>
      <c r="EC9" s="560"/>
      <c r="ED9" s="560"/>
      <c r="EE9" s="561" t="s">
        <v>15</v>
      </c>
      <c r="EF9" s="561"/>
      <c r="EG9" s="561"/>
      <c r="EH9" s="5"/>
    </row>
    <row r="10" spans="1:138" ht="20.100000000000001" customHeight="1">
      <c r="A10" s="100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601" t="s">
        <v>188</v>
      </c>
      <c r="AJ10" s="601"/>
      <c r="AK10" s="601"/>
      <c r="AL10" s="601"/>
      <c r="AM10" s="601"/>
      <c r="AN10" s="601"/>
      <c r="AO10" s="544" t="str">
        <f>IF(ISBLANK(入力シート!D9),"",入力シート!D9)</f>
        <v/>
      </c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50"/>
      <c r="BN10" s="550"/>
      <c r="BO10" s="550"/>
      <c r="BP10" s="100"/>
      <c r="BQ10" s="83"/>
      <c r="BS10" s="19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DA10" s="527" t="s">
        <v>82</v>
      </c>
      <c r="DB10" s="527"/>
      <c r="DC10" s="527"/>
      <c r="DD10" s="527"/>
      <c r="DE10" s="527"/>
      <c r="DF10" s="527"/>
      <c r="DG10" s="559" t="str">
        <f>IF(ISBLANK(入力シート!Q9),"",入力シート!Q9)</f>
        <v>代表取締役　△△　□□</v>
      </c>
      <c r="DH10" s="559"/>
      <c r="DI10" s="559"/>
      <c r="DJ10" s="559"/>
      <c r="DK10" s="559"/>
      <c r="DL10" s="559"/>
      <c r="DM10" s="559"/>
      <c r="DN10" s="559"/>
      <c r="DO10" s="559"/>
      <c r="DP10" s="559"/>
      <c r="DQ10" s="559"/>
      <c r="DR10" s="559"/>
      <c r="DS10" s="559"/>
      <c r="DT10" s="559"/>
      <c r="DU10" s="559"/>
      <c r="DV10" s="559"/>
      <c r="DW10" s="559"/>
      <c r="DX10" s="559"/>
      <c r="DY10" s="559"/>
      <c r="DZ10" s="559"/>
      <c r="EA10" s="559"/>
      <c r="EB10" s="559"/>
      <c r="EC10" s="559"/>
      <c r="ED10" s="559"/>
      <c r="EE10" s="562"/>
      <c r="EF10" s="562"/>
      <c r="EG10" s="562"/>
      <c r="EH10" s="19"/>
    </row>
    <row r="11" spans="1:138" ht="15" customHeight="1">
      <c r="A11" s="100"/>
      <c r="B11" s="101"/>
      <c r="C11" s="101"/>
      <c r="D11" s="101"/>
      <c r="E11" s="101"/>
      <c r="F11" s="101"/>
      <c r="G11" s="101"/>
      <c r="H11" s="101"/>
      <c r="I11" s="101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3"/>
      <c r="BS11" s="19"/>
      <c r="BT11" s="16"/>
      <c r="BU11" s="16"/>
      <c r="BV11" s="16"/>
      <c r="BW11" s="16"/>
      <c r="BX11" s="16"/>
      <c r="BY11" s="16"/>
      <c r="BZ11" s="16"/>
      <c r="CA11" s="16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</row>
    <row r="12" spans="1:138" ht="15" customHeight="1">
      <c r="A12" s="100"/>
      <c r="B12" s="545" t="s">
        <v>32</v>
      </c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5"/>
      <c r="BG12" s="545"/>
      <c r="BH12" s="545"/>
      <c r="BI12" s="545"/>
      <c r="BJ12" s="545"/>
      <c r="BK12" s="545"/>
      <c r="BL12" s="545"/>
      <c r="BM12" s="545"/>
      <c r="BN12" s="545"/>
      <c r="BO12" s="545"/>
      <c r="BP12" s="102"/>
      <c r="BQ12" s="83"/>
      <c r="BS12" s="19"/>
      <c r="BT12" s="563" t="s">
        <v>32</v>
      </c>
      <c r="BU12" s="563"/>
      <c r="BV12" s="563"/>
      <c r="BW12" s="563"/>
      <c r="BX12" s="563"/>
      <c r="BY12" s="563"/>
      <c r="BZ12" s="563"/>
      <c r="CA12" s="563"/>
      <c r="CB12" s="563"/>
      <c r="CC12" s="563"/>
      <c r="CD12" s="563"/>
      <c r="CE12" s="563"/>
      <c r="CF12" s="563"/>
      <c r="CG12" s="563"/>
      <c r="CH12" s="563"/>
      <c r="CI12" s="563"/>
      <c r="CJ12" s="563"/>
      <c r="CK12" s="563"/>
      <c r="CL12" s="563"/>
      <c r="CM12" s="563"/>
      <c r="CN12" s="563"/>
      <c r="CO12" s="563"/>
      <c r="CP12" s="563"/>
      <c r="CQ12" s="563"/>
      <c r="CR12" s="563"/>
      <c r="CS12" s="563"/>
      <c r="CT12" s="563"/>
      <c r="CU12" s="563"/>
      <c r="CV12" s="563"/>
      <c r="CW12" s="563"/>
      <c r="CX12" s="563"/>
      <c r="CY12" s="563"/>
      <c r="CZ12" s="563"/>
      <c r="DA12" s="563"/>
      <c r="DB12" s="563"/>
      <c r="DC12" s="563"/>
      <c r="DD12" s="563"/>
      <c r="DE12" s="563"/>
      <c r="DF12" s="563"/>
      <c r="DG12" s="563"/>
      <c r="DH12" s="563"/>
      <c r="DI12" s="563"/>
      <c r="DJ12" s="563"/>
      <c r="DK12" s="563"/>
      <c r="DL12" s="563"/>
      <c r="DM12" s="563"/>
      <c r="DN12" s="563"/>
      <c r="DO12" s="563"/>
      <c r="DP12" s="563"/>
      <c r="DQ12" s="563"/>
      <c r="DR12" s="563"/>
      <c r="DS12" s="563"/>
      <c r="DT12" s="563"/>
      <c r="DU12" s="563"/>
      <c r="DV12" s="563"/>
      <c r="DW12" s="563"/>
      <c r="DX12" s="563"/>
      <c r="DY12" s="563"/>
      <c r="DZ12" s="563"/>
      <c r="EA12" s="563"/>
      <c r="EB12" s="563"/>
      <c r="EC12" s="563"/>
      <c r="ED12" s="563"/>
      <c r="EE12" s="563"/>
      <c r="EF12" s="563"/>
      <c r="EG12" s="563"/>
      <c r="EH12" s="20"/>
    </row>
    <row r="13" spans="1:138" ht="30" customHeight="1">
      <c r="A13" s="100"/>
      <c r="B13" s="546" t="str">
        <f>IF(ISBLANK(入力シート!C25),"",入力シート!C25) &amp; "　" &amp; IF(ISBLANK(入力シート!C26),"",入力シート!C26)</f>
        <v>　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6"/>
      <c r="AH13" s="546"/>
      <c r="AI13" s="546"/>
      <c r="AJ13" s="546"/>
      <c r="AK13" s="546"/>
      <c r="AL13" s="546"/>
      <c r="AM13" s="546"/>
      <c r="AN13" s="546"/>
      <c r="AO13" s="546"/>
      <c r="AP13" s="546"/>
      <c r="AQ13" s="546"/>
      <c r="AR13" s="546"/>
      <c r="AS13" s="546"/>
      <c r="AT13" s="508" t="str">
        <f>IF($AW$13&lt;&gt;"","他","")</f>
        <v/>
      </c>
      <c r="AU13" s="508"/>
      <c r="AV13" s="508"/>
      <c r="AW13" s="508" t="str">
        <f>IF(COUNTA(入力シート!$H$27:$H$44)=0,"",COUNTA(入力シート!$H$27:$H$44))</f>
        <v/>
      </c>
      <c r="AX13" s="508"/>
      <c r="AY13" s="508"/>
      <c r="AZ13" s="508" t="str">
        <f>IF($AW$13&lt;&gt;"","件（別紙のリストのとおり）","")</f>
        <v/>
      </c>
      <c r="BA13" s="508"/>
      <c r="BB13" s="508"/>
      <c r="BC13" s="508"/>
      <c r="BD13" s="508"/>
      <c r="BE13" s="508"/>
      <c r="BF13" s="508"/>
      <c r="BG13" s="508"/>
      <c r="BH13" s="508"/>
      <c r="BI13" s="508"/>
      <c r="BJ13" s="508"/>
      <c r="BK13" s="508"/>
      <c r="BL13" s="508"/>
      <c r="BM13" s="508"/>
      <c r="BN13" s="508"/>
      <c r="BO13" s="508"/>
      <c r="BP13" s="100"/>
      <c r="BQ13" s="83"/>
      <c r="BS13" s="19"/>
      <c r="BT13" s="564" t="str">
        <f>IF(ISBLANK(入力シート!P25),"",入力シート!P25) &amp; "　" &amp; IF(ISBLANK(入力シート!P26),"",入力シート!P26)</f>
        <v>市営住宅中央台第一団地11号棟9号室　4月期内装他退去修繕</v>
      </c>
      <c r="BU13" s="564"/>
      <c r="BV13" s="564"/>
      <c r="BW13" s="564"/>
      <c r="BX13" s="564"/>
      <c r="BY13" s="564"/>
      <c r="BZ13" s="564"/>
      <c r="CA13" s="564"/>
      <c r="CB13" s="564"/>
      <c r="CC13" s="564"/>
      <c r="CD13" s="564"/>
      <c r="CE13" s="564"/>
      <c r="CF13" s="564"/>
      <c r="CG13" s="564"/>
      <c r="CH13" s="564"/>
      <c r="CI13" s="564"/>
      <c r="CJ13" s="564"/>
      <c r="CK13" s="564"/>
      <c r="CL13" s="564"/>
      <c r="CM13" s="564"/>
      <c r="CN13" s="564"/>
      <c r="CO13" s="564"/>
      <c r="CP13" s="564"/>
      <c r="CQ13" s="564"/>
      <c r="CR13" s="564"/>
      <c r="CS13" s="564"/>
      <c r="CT13" s="564"/>
      <c r="CU13" s="564"/>
      <c r="CV13" s="564"/>
      <c r="CW13" s="564"/>
      <c r="CX13" s="564"/>
      <c r="CY13" s="564"/>
      <c r="CZ13" s="564"/>
      <c r="DA13" s="564"/>
      <c r="DB13" s="564"/>
      <c r="DC13" s="564"/>
      <c r="DD13" s="564"/>
      <c r="DE13" s="564"/>
      <c r="DF13" s="564"/>
      <c r="DG13" s="564"/>
      <c r="DH13" s="564"/>
      <c r="DI13" s="564"/>
      <c r="DJ13" s="564"/>
      <c r="DK13" s="564"/>
      <c r="DL13" s="565" t="str">
        <f>IF(DO13&lt;&gt;"","他","")</f>
        <v>他</v>
      </c>
      <c r="DM13" s="565"/>
      <c r="DN13" s="565"/>
      <c r="DO13" s="565">
        <f>IF(COUNTA(入力シート!$U$27:$U$44)=0,"",COUNTA(入力シート!$U$27:$U$44))</f>
        <v>9</v>
      </c>
      <c r="DP13" s="565"/>
      <c r="DQ13" s="565"/>
      <c r="DR13" s="289" t="str">
        <f>IF(DO13&lt;&gt;"","件（別紙のリストのとおり）","")</f>
        <v>件（別紙のリストのとおり）</v>
      </c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19"/>
    </row>
    <row r="14" spans="1:138" ht="15" customHeight="1">
      <c r="A14" s="100"/>
      <c r="B14" s="522" t="s">
        <v>33</v>
      </c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2"/>
      <c r="BM14" s="522"/>
      <c r="BN14" s="522"/>
      <c r="BO14" s="522"/>
      <c r="BP14" s="80"/>
      <c r="BQ14" s="83"/>
      <c r="BS14" s="19"/>
      <c r="BT14" s="603" t="s">
        <v>33</v>
      </c>
      <c r="BU14" s="603"/>
      <c r="BV14" s="603"/>
      <c r="BW14" s="603"/>
      <c r="BX14" s="603"/>
      <c r="BY14" s="603"/>
      <c r="BZ14" s="603"/>
      <c r="CA14" s="603"/>
      <c r="CB14" s="603"/>
      <c r="CC14" s="603"/>
      <c r="CD14" s="603"/>
      <c r="CE14" s="603"/>
      <c r="CF14" s="603"/>
      <c r="CG14" s="603"/>
      <c r="CH14" s="603"/>
      <c r="CI14" s="603"/>
      <c r="CJ14" s="603"/>
      <c r="CK14" s="603"/>
      <c r="CL14" s="603"/>
      <c r="CM14" s="603"/>
      <c r="CN14" s="603"/>
      <c r="CO14" s="603"/>
      <c r="CP14" s="603"/>
      <c r="CQ14" s="603"/>
      <c r="CR14" s="603"/>
      <c r="CS14" s="603"/>
      <c r="CT14" s="603"/>
      <c r="CU14" s="603"/>
      <c r="CV14" s="603"/>
      <c r="CW14" s="603"/>
      <c r="CX14" s="603"/>
      <c r="CY14" s="603"/>
      <c r="CZ14" s="603"/>
      <c r="DA14" s="603"/>
      <c r="DB14" s="603"/>
      <c r="DC14" s="603"/>
      <c r="DD14" s="603"/>
      <c r="DE14" s="603"/>
      <c r="DF14" s="603"/>
      <c r="DG14" s="603"/>
      <c r="DH14" s="603"/>
      <c r="DI14" s="603"/>
      <c r="DJ14" s="603"/>
      <c r="DK14" s="603"/>
      <c r="DL14" s="603"/>
      <c r="DM14" s="603"/>
      <c r="DN14" s="603"/>
      <c r="DO14" s="603"/>
      <c r="DP14" s="603"/>
      <c r="DQ14" s="603"/>
      <c r="DR14" s="603"/>
      <c r="DS14" s="603"/>
      <c r="DT14" s="603"/>
      <c r="DU14" s="603"/>
      <c r="DV14" s="603"/>
      <c r="DW14" s="603"/>
      <c r="DX14" s="603"/>
      <c r="DY14" s="603"/>
      <c r="DZ14" s="603"/>
      <c r="EA14" s="603"/>
      <c r="EB14" s="603"/>
      <c r="EC14" s="603"/>
      <c r="ED14" s="603"/>
      <c r="EE14" s="603"/>
      <c r="EF14" s="603"/>
      <c r="EG14" s="603"/>
      <c r="EH14" s="6"/>
    </row>
    <row r="15" spans="1:138" ht="30" customHeight="1">
      <c r="A15" s="100"/>
      <c r="B15" s="546" t="str">
        <f>IF(ISBLANK(入力シート!C25),"",入力シート!C25)</f>
        <v/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546"/>
      <c r="AB15" s="546"/>
      <c r="AC15" s="546"/>
      <c r="AD15" s="546"/>
      <c r="AE15" s="546"/>
      <c r="AF15" s="546"/>
      <c r="AG15" s="546"/>
      <c r="AH15" s="546"/>
      <c r="AI15" s="546"/>
      <c r="AJ15" s="546"/>
      <c r="AK15" s="546"/>
      <c r="AL15" s="546"/>
      <c r="AM15" s="546"/>
      <c r="AN15" s="546"/>
      <c r="AO15" s="546"/>
      <c r="AP15" s="546"/>
      <c r="AQ15" s="546"/>
      <c r="AR15" s="546"/>
      <c r="AS15" s="546"/>
      <c r="AT15" s="508" t="str">
        <f>IF($AW$13&lt;&gt;"","他","")</f>
        <v/>
      </c>
      <c r="AU15" s="508"/>
      <c r="AV15" s="508"/>
      <c r="AW15" s="508" t="str">
        <f>IF(COUNTA(入力シート!$H$27:$H$44)=0,"",COUNTA(入力シート!$H$27:$H$44))</f>
        <v/>
      </c>
      <c r="AX15" s="508"/>
      <c r="AY15" s="508"/>
      <c r="AZ15" s="508" t="str">
        <f>IF($AW$13&lt;&gt;"","件（別紙のリストのとおり）","")</f>
        <v/>
      </c>
      <c r="BA15" s="508"/>
      <c r="BB15" s="508"/>
      <c r="BC15" s="508"/>
      <c r="BD15" s="508"/>
      <c r="BE15" s="508"/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102"/>
      <c r="BQ15" s="83"/>
      <c r="BS15" s="19"/>
      <c r="BT15" s="564" t="str">
        <f>IF(ISBLANK(入力シート!P25),"",入力シート!P25)</f>
        <v>市営住宅中央台第一団地11号棟9号室</v>
      </c>
      <c r="BU15" s="564"/>
      <c r="BV15" s="564"/>
      <c r="BW15" s="564"/>
      <c r="BX15" s="564"/>
      <c r="BY15" s="564"/>
      <c r="BZ15" s="564"/>
      <c r="CA15" s="564"/>
      <c r="CB15" s="564"/>
      <c r="CC15" s="564"/>
      <c r="CD15" s="564"/>
      <c r="CE15" s="564"/>
      <c r="CF15" s="564"/>
      <c r="CG15" s="564"/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4"/>
      <c r="CV15" s="564"/>
      <c r="CW15" s="564"/>
      <c r="CX15" s="564"/>
      <c r="CY15" s="564"/>
      <c r="CZ15" s="564"/>
      <c r="DA15" s="564"/>
      <c r="DB15" s="564"/>
      <c r="DC15" s="564"/>
      <c r="DD15" s="564"/>
      <c r="DE15" s="564"/>
      <c r="DF15" s="564"/>
      <c r="DG15" s="564"/>
      <c r="DH15" s="564"/>
      <c r="DI15" s="564"/>
      <c r="DJ15" s="564"/>
      <c r="DK15" s="564"/>
      <c r="DL15" s="565" t="str">
        <f>IF(DO15&lt;&gt;"","他","")</f>
        <v>他</v>
      </c>
      <c r="DM15" s="565"/>
      <c r="DN15" s="565"/>
      <c r="DO15" s="565">
        <f>IF(COUNTA(入力シート!$U$27:$U$44)=0,"",COUNTA(入力シート!$U$27:$U$44))</f>
        <v>9</v>
      </c>
      <c r="DP15" s="565"/>
      <c r="DQ15" s="565"/>
      <c r="DR15" s="289" t="str">
        <f>IF(DO15&lt;&gt;"","件（別紙のリストのとおり）","")</f>
        <v>件（別紙のリストのとおり）</v>
      </c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0"/>
    </row>
    <row r="16" spans="1:138" ht="15" customHeight="1">
      <c r="A16" s="100"/>
      <c r="B16" s="522" t="s">
        <v>34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  <c r="AJ16" s="540" t="s">
        <v>51</v>
      </c>
      <c r="AK16" s="541"/>
      <c r="AL16" s="541"/>
      <c r="AM16" s="541"/>
      <c r="AN16" s="541"/>
      <c r="AO16" s="541"/>
      <c r="AP16" s="541"/>
      <c r="AQ16" s="541"/>
      <c r="AR16" s="541"/>
      <c r="AS16" s="541" t="s">
        <v>52</v>
      </c>
      <c r="AT16" s="541"/>
      <c r="AU16" s="541"/>
      <c r="AV16" s="541"/>
      <c r="AW16" s="541"/>
      <c r="AX16" s="541"/>
      <c r="AY16" s="541"/>
      <c r="AZ16" s="541"/>
      <c r="BA16" s="541" t="s">
        <v>53</v>
      </c>
      <c r="BB16" s="541"/>
      <c r="BC16" s="541"/>
      <c r="BD16" s="541"/>
      <c r="BE16" s="541"/>
      <c r="BF16" s="541"/>
      <c r="BG16" s="541"/>
      <c r="BH16" s="541"/>
      <c r="BI16" s="541" t="s">
        <v>54</v>
      </c>
      <c r="BJ16" s="541"/>
      <c r="BK16" s="541"/>
      <c r="BL16" s="541" t="s">
        <v>55</v>
      </c>
      <c r="BM16" s="541"/>
      <c r="BN16" s="541"/>
      <c r="BO16" s="541"/>
      <c r="BP16" s="89"/>
      <c r="BQ16" s="83"/>
      <c r="BS16" s="19"/>
      <c r="BT16" s="566" t="s">
        <v>34</v>
      </c>
      <c r="BU16" s="566"/>
      <c r="BV16" s="566"/>
      <c r="BW16" s="566"/>
      <c r="BX16" s="566"/>
      <c r="BY16" s="566"/>
      <c r="BZ16" s="566"/>
      <c r="CA16" s="566"/>
      <c r="CB16" s="566"/>
      <c r="CC16" s="566"/>
      <c r="CD16" s="566"/>
      <c r="CE16" s="566"/>
      <c r="CF16" s="566"/>
      <c r="CG16" s="566"/>
      <c r="CH16" s="566"/>
      <c r="CI16" s="566"/>
      <c r="CJ16" s="566"/>
      <c r="CK16" s="566"/>
      <c r="CL16" s="566"/>
      <c r="CM16" s="566"/>
      <c r="CN16" s="566"/>
      <c r="CO16" s="566"/>
      <c r="CP16" s="566"/>
      <c r="CQ16" s="566"/>
      <c r="CR16" s="566"/>
      <c r="CS16" s="566"/>
      <c r="CT16" s="566"/>
      <c r="CU16" s="566"/>
      <c r="CV16" s="566"/>
      <c r="CW16" s="566"/>
      <c r="CX16" s="566"/>
      <c r="CY16" s="566"/>
      <c r="CZ16" s="566"/>
      <c r="DA16" s="567"/>
      <c r="DB16" s="568" t="s">
        <v>23</v>
      </c>
      <c r="DC16" s="569"/>
      <c r="DD16" s="569"/>
      <c r="DE16" s="569"/>
      <c r="DF16" s="569"/>
      <c r="DG16" s="569"/>
      <c r="DH16" s="569"/>
      <c r="DI16" s="569"/>
      <c r="DJ16" s="569"/>
      <c r="DK16" s="569" t="s">
        <v>0</v>
      </c>
      <c r="DL16" s="569"/>
      <c r="DM16" s="569"/>
      <c r="DN16" s="569"/>
      <c r="DO16" s="569"/>
      <c r="DP16" s="569"/>
      <c r="DQ16" s="569"/>
      <c r="DR16" s="569"/>
      <c r="DS16" s="569" t="s">
        <v>29</v>
      </c>
      <c r="DT16" s="569"/>
      <c r="DU16" s="569"/>
      <c r="DV16" s="569"/>
      <c r="DW16" s="569"/>
      <c r="DX16" s="569"/>
      <c r="DY16" s="569"/>
      <c r="DZ16" s="569"/>
      <c r="EA16" s="569" t="s">
        <v>49</v>
      </c>
      <c r="EB16" s="569"/>
      <c r="EC16" s="569"/>
      <c r="ED16" s="569" t="s">
        <v>55</v>
      </c>
      <c r="EE16" s="569"/>
      <c r="EF16" s="569"/>
      <c r="EG16" s="569"/>
      <c r="EH16" s="5"/>
    </row>
    <row r="17" spans="1:138" ht="30" customHeight="1">
      <c r="A17" s="100"/>
      <c r="B17" s="524" t="str">
        <f>IF(ISBLANK('A票　1'!AW18),"",'A票　1'!AW18)</f>
        <v/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5"/>
      <c r="AJ17" s="542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543"/>
      <c r="BM17" s="543"/>
      <c r="BN17" s="543"/>
      <c r="BO17" s="543"/>
      <c r="BP17" s="100"/>
      <c r="BQ17" s="83"/>
      <c r="BS17" s="19"/>
      <c r="BT17" s="572">
        <f>IF(ISBLANK('A票　1'!DT47),"",'A票　1'!DT47)</f>
        <v>1366083</v>
      </c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2"/>
      <c r="CL17" s="572"/>
      <c r="CM17" s="572"/>
      <c r="CN17" s="572"/>
      <c r="CO17" s="572"/>
      <c r="CP17" s="572"/>
      <c r="CQ17" s="572"/>
      <c r="CR17" s="572"/>
      <c r="CS17" s="572"/>
      <c r="CT17" s="572"/>
      <c r="CU17" s="572"/>
      <c r="CV17" s="572"/>
      <c r="CW17" s="572"/>
      <c r="CX17" s="572"/>
      <c r="CY17" s="572"/>
      <c r="CZ17" s="572"/>
      <c r="DA17" s="573"/>
      <c r="DB17" s="570"/>
      <c r="DC17" s="571"/>
      <c r="DD17" s="571"/>
      <c r="DE17" s="571"/>
      <c r="DF17" s="571"/>
      <c r="DG17" s="571"/>
      <c r="DH17" s="571"/>
      <c r="DI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  <c r="DZ17" s="571"/>
      <c r="EA17" s="571"/>
      <c r="EB17" s="571"/>
      <c r="EC17" s="571"/>
      <c r="ED17" s="571"/>
      <c r="EE17" s="571"/>
      <c r="EF17" s="571"/>
      <c r="EG17" s="571"/>
      <c r="EH17" s="19"/>
    </row>
    <row r="18" spans="1:138" ht="15" customHeight="1">
      <c r="A18" s="100"/>
      <c r="B18" s="522" t="s">
        <v>35</v>
      </c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  <c r="AJ18" s="521" t="s">
        <v>50</v>
      </c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A18" s="521"/>
      <c r="BB18" s="521"/>
      <c r="BC18" s="521"/>
      <c r="BD18" s="521"/>
      <c r="BE18" s="521"/>
      <c r="BF18" s="521"/>
      <c r="BG18" s="521"/>
      <c r="BH18" s="521"/>
      <c r="BI18" s="521"/>
      <c r="BJ18" s="521"/>
      <c r="BK18" s="521"/>
      <c r="BL18" s="521"/>
      <c r="BM18" s="521"/>
      <c r="BN18" s="521"/>
      <c r="BO18" s="521"/>
      <c r="BP18" s="103"/>
      <c r="BQ18" s="83"/>
      <c r="BS18" s="19"/>
      <c r="BT18" s="566" t="s">
        <v>35</v>
      </c>
      <c r="BU18" s="566"/>
      <c r="BV18" s="566"/>
      <c r="BW18" s="566"/>
      <c r="BX18" s="566"/>
      <c r="BY18" s="566"/>
      <c r="BZ18" s="566"/>
      <c r="CA18" s="566"/>
      <c r="CB18" s="566"/>
      <c r="CC18" s="566"/>
      <c r="CD18" s="566"/>
      <c r="CE18" s="566"/>
      <c r="CF18" s="566"/>
      <c r="CG18" s="566"/>
      <c r="CH18" s="566"/>
      <c r="CI18" s="566"/>
      <c r="CJ18" s="566"/>
      <c r="CK18" s="566"/>
      <c r="CL18" s="566"/>
      <c r="CM18" s="566"/>
      <c r="CN18" s="566"/>
      <c r="CO18" s="566"/>
      <c r="CP18" s="566"/>
      <c r="CQ18" s="566"/>
      <c r="CR18" s="566"/>
      <c r="CS18" s="566"/>
      <c r="CT18" s="566"/>
      <c r="CU18" s="566"/>
      <c r="CV18" s="566"/>
      <c r="CW18" s="566"/>
      <c r="CX18" s="566"/>
      <c r="CY18" s="566"/>
      <c r="CZ18" s="566"/>
      <c r="DA18" s="567"/>
      <c r="DB18" s="580" t="s">
        <v>50</v>
      </c>
      <c r="DC18" s="580"/>
      <c r="DD18" s="580"/>
      <c r="DE18" s="580"/>
      <c r="DF18" s="580"/>
      <c r="DG18" s="580"/>
      <c r="DH18" s="580"/>
      <c r="DI18" s="580"/>
      <c r="DJ18" s="580"/>
      <c r="DK18" s="580"/>
      <c r="DL18" s="580"/>
      <c r="DM18" s="580"/>
      <c r="DN18" s="580"/>
      <c r="DO18" s="580"/>
      <c r="DP18" s="580"/>
      <c r="DQ18" s="580"/>
      <c r="DR18" s="580"/>
      <c r="DS18" s="580"/>
      <c r="DT18" s="580"/>
      <c r="DU18" s="580"/>
      <c r="DV18" s="580"/>
      <c r="DW18" s="580"/>
      <c r="DX18" s="580"/>
      <c r="DY18" s="580"/>
      <c r="DZ18" s="580"/>
      <c r="EA18" s="580"/>
      <c r="EB18" s="580"/>
      <c r="EC18" s="580"/>
      <c r="ED18" s="580"/>
      <c r="EE18" s="580"/>
      <c r="EF18" s="580"/>
      <c r="EG18" s="580"/>
      <c r="EH18" s="21"/>
    </row>
    <row r="19" spans="1:138" ht="30" customHeight="1">
      <c r="A19" s="100"/>
      <c r="B19" s="529">
        <v>0</v>
      </c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30"/>
      <c r="AJ19" s="547" t="s">
        <v>51</v>
      </c>
      <c r="AK19" s="547"/>
      <c r="AL19" s="547"/>
      <c r="AM19" s="547"/>
      <c r="AN19" s="547"/>
      <c r="AO19" s="547"/>
      <c r="AP19" s="547"/>
      <c r="AQ19" s="547"/>
      <c r="AR19" s="547"/>
      <c r="AS19" s="533" t="s">
        <v>52</v>
      </c>
      <c r="AT19" s="533"/>
      <c r="AU19" s="533"/>
      <c r="AV19" s="547"/>
      <c r="AW19" s="547"/>
      <c r="AX19" s="547"/>
      <c r="AY19" s="547"/>
      <c r="AZ19" s="547"/>
      <c r="BA19" s="547" t="s">
        <v>53</v>
      </c>
      <c r="BB19" s="547"/>
      <c r="BC19" s="547"/>
      <c r="BD19" s="547"/>
      <c r="BE19" s="547"/>
      <c r="BF19" s="547"/>
      <c r="BG19" s="547"/>
      <c r="BH19" s="547"/>
      <c r="BI19" s="547" t="s">
        <v>54</v>
      </c>
      <c r="BJ19" s="547"/>
      <c r="BK19" s="547"/>
      <c r="BL19" s="547" t="s">
        <v>56</v>
      </c>
      <c r="BM19" s="547"/>
      <c r="BN19" s="547"/>
      <c r="BO19" s="547"/>
      <c r="BP19" s="102"/>
      <c r="BQ19" s="83"/>
      <c r="BS19" s="19"/>
      <c r="BT19" s="572">
        <v>0</v>
      </c>
      <c r="BU19" s="572"/>
      <c r="BV19" s="572"/>
      <c r="BW19" s="572"/>
      <c r="BX19" s="572"/>
      <c r="BY19" s="572"/>
      <c r="BZ19" s="572"/>
      <c r="CA19" s="572"/>
      <c r="CB19" s="572"/>
      <c r="CC19" s="572"/>
      <c r="CD19" s="572"/>
      <c r="CE19" s="572"/>
      <c r="CF19" s="572"/>
      <c r="CG19" s="572"/>
      <c r="CH19" s="572"/>
      <c r="CI19" s="572"/>
      <c r="CJ19" s="572"/>
      <c r="CK19" s="572"/>
      <c r="CL19" s="572"/>
      <c r="CM19" s="572"/>
      <c r="CN19" s="572"/>
      <c r="CO19" s="572"/>
      <c r="CP19" s="572"/>
      <c r="CQ19" s="572"/>
      <c r="CR19" s="572"/>
      <c r="CS19" s="572"/>
      <c r="CT19" s="572"/>
      <c r="CU19" s="572"/>
      <c r="CV19" s="572"/>
      <c r="CW19" s="572"/>
      <c r="CX19" s="572"/>
      <c r="CY19" s="572"/>
      <c r="CZ19" s="572"/>
      <c r="DA19" s="573"/>
      <c r="DB19" s="256" t="s">
        <v>23</v>
      </c>
      <c r="DC19" s="256"/>
      <c r="DD19" s="256"/>
      <c r="DE19" s="256"/>
      <c r="DF19" s="256"/>
      <c r="DG19" s="256"/>
      <c r="DH19" s="256"/>
      <c r="DI19" s="256"/>
      <c r="DJ19" s="256"/>
      <c r="DK19" s="602" t="s">
        <v>0</v>
      </c>
      <c r="DL19" s="602"/>
      <c r="DM19" s="602"/>
      <c r="DN19" s="256"/>
      <c r="DO19" s="256"/>
      <c r="DP19" s="256"/>
      <c r="DQ19" s="256"/>
      <c r="DR19" s="256"/>
      <c r="DS19" s="256" t="s">
        <v>29</v>
      </c>
      <c r="DT19" s="256"/>
      <c r="DU19" s="256"/>
      <c r="DV19" s="256"/>
      <c r="DW19" s="256"/>
      <c r="DX19" s="256"/>
      <c r="DY19" s="256"/>
      <c r="DZ19" s="256"/>
      <c r="EA19" s="256" t="s">
        <v>49</v>
      </c>
      <c r="EB19" s="256"/>
      <c r="EC19" s="256"/>
      <c r="ED19" s="256" t="s">
        <v>56</v>
      </c>
      <c r="EE19" s="256"/>
      <c r="EF19" s="256"/>
      <c r="EG19" s="256"/>
      <c r="EH19" s="20"/>
    </row>
    <row r="20" spans="1:138" ht="14.25" customHeight="1">
      <c r="A20" s="100"/>
      <c r="B20" s="522" t="s">
        <v>36</v>
      </c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3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100"/>
      <c r="BQ20" s="83"/>
      <c r="BS20" s="19"/>
      <c r="BT20" s="566" t="s">
        <v>36</v>
      </c>
      <c r="BU20" s="566"/>
      <c r="BV20" s="566"/>
      <c r="BW20" s="566"/>
      <c r="BX20" s="566"/>
      <c r="BY20" s="566"/>
      <c r="BZ20" s="566"/>
      <c r="CA20" s="566"/>
      <c r="CB20" s="566"/>
      <c r="CC20" s="566"/>
      <c r="CD20" s="566"/>
      <c r="CE20" s="566"/>
      <c r="CF20" s="566"/>
      <c r="CG20" s="566"/>
      <c r="CH20" s="566"/>
      <c r="CI20" s="566"/>
      <c r="CJ20" s="566"/>
      <c r="CK20" s="566"/>
      <c r="CL20" s="566"/>
      <c r="CM20" s="566"/>
      <c r="CN20" s="566"/>
      <c r="CO20" s="566"/>
      <c r="CP20" s="566"/>
      <c r="CQ20" s="566"/>
      <c r="CR20" s="566"/>
      <c r="CS20" s="566"/>
      <c r="CT20" s="566"/>
      <c r="CU20" s="566"/>
      <c r="CV20" s="566"/>
      <c r="CW20" s="566"/>
      <c r="CX20" s="566"/>
      <c r="CY20" s="566"/>
      <c r="CZ20" s="566"/>
      <c r="DA20" s="567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</row>
    <row r="21" spans="1:138" ht="30" customHeight="1">
      <c r="A21" s="94"/>
      <c r="B21" s="529">
        <v>0</v>
      </c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30"/>
      <c r="AJ21" s="557" t="s">
        <v>51</v>
      </c>
      <c r="AK21" s="556"/>
      <c r="AL21" s="556"/>
      <c r="AM21" s="556"/>
      <c r="AN21" s="556"/>
      <c r="AO21" s="556"/>
      <c r="AP21" s="556"/>
      <c r="AQ21" s="556"/>
      <c r="AR21" s="556"/>
      <c r="AS21" s="558" t="s">
        <v>52</v>
      </c>
      <c r="AT21" s="558"/>
      <c r="AU21" s="558"/>
      <c r="AV21" s="556"/>
      <c r="AW21" s="556"/>
      <c r="AX21" s="556"/>
      <c r="AY21" s="556"/>
      <c r="AZ21" s="556"/>
      <c r="BA21" s="556" t="s">
        <v>53</v>
      </c>
      <c r="BB21" s="556"/>
      <c r="BC21" s="556"/>
      <c r="BD21" s="556"/>
      <c r="BE21" s="556"/>
      <c r="BF21" s="556"/>
      <c r="BG21" s="556"/>
      <c r="BH21" s="556"/>
      <c r="BI21" s="556" t="s">
        <v>54</v>
      </c>
      <c r="BJ21" s="556"/>
      <c r="BK21" s="556"/>
      <c r="BL21" s="556" t="s">
        <v>57</v>
      </c>
      <c r="BM21" s="556"/>
      <c r="BN21" s="556"/>
      <c r="BO21" s="556"/>
      <c r="BP21" s="104"/>
      <c r="BQ21" s="83"/>
      <c r="BS21" s="2"/>
      <c r="BT21" s="572">
        <v>0</v>
      </c>
      <c r="BU21" s="572"/>
      <c r="BV21" s="572"/>
      <c r="BW21" s="572"/>
      <c r="BX21" s="572"/>
      <c r="BY21" s="572"/>
      <c r="BZ21" s="572"/>
      <c r="CA21" s="572"/>
      <c r="CB21" s="572"/>
      <c r="CC21" s="572"/>
      <c r="CD21" s="572"/>
      <c r="CE21" s="572"/>
      <c r="CF21" s="572"/>
      <c r="CG21" s="572"/>
      <c r="CH21" s="572"/>
      <c r="CI21" s="572"/>
      <c r="CJ21" s="572"/>
      <c r="CK21" s="572"/>
      <c r="CL21" s="572"/>
      <c r="CM21" s="572"/>
      <c r="CN21" s="572"/>
      <c r="CO21" s="572"/>
      <c r="CP21" s="572"/>
      <c r="CQ21" s="572"/>
      <c r="CR21" s="572"/>
      <c r="CS21" s="572"/>
      <c r="CT21" s="572"/>
      <c r="CU21" s="572"/>
      <c r="CV21" s="572"/>
      <c r="CW21" s="572"/>
      <c r="CX21" s="572"/>
      <c r="CY21" s="572"/>
      <c r="CZ21" s="572"/>
      <c r="DA21" s="573"/>
      <c r="DB21" s="240" t="s">
        <v>23</v>
      </c>
      <c r="DC21" s="241"/>
      <c r="DD21" s="241"/>
      <c r="DE21" s="241"/>
      <c r="DF21" s="241"/>
      <c r="DG21" s="241"/>
      <c r="DH21" s="241"/>
      <c r="DI21" s="241"/>
      <c r="DJ21" s="241"/>
      <c r="DK21" s="576" t="s">
        <v>0</v>
      </c>
      <c r="DL21" s="576"/>
      <c r="DM21" s="576"/>
      <c r="DN21" s="241"/>
      <c r="DO21" s="241"/>
      <c r="DP21" s="241"/>
      <c r="DQ21" s="241"/>
      <c r="DR21" s="241"/>
      <c r="DS21" s="241" t="s">
        <v>29</v>
      </c>
      <c r="DT21" s="241"/>
      <c r="DU21" s="241"/>
      <c r="DV21" s="241"/>
      <c r="DW21" s="241"/>
      <c r="DX21" s="241"/>
      <c r="DY21" s="241"/>
      <c r="DZ21" s="241"/>
      <c r="EA21" s="241" t="s">
        <v>49</v>
      </c>
      <c r="EB21" s="241"/>
      <c r="EC21" s="241"/>
      <c r="ED21" s="241" t="s">
        <v>57</v>
      </c>
      <c r="EE21" s="241"/>
      <c r="EF21" s="241"/>
      <c r="EG21" s="241"/>
      <c r="EH21" s="13"/>
    </row>
    <row r="22" spans="1:138" ht="14.25" customHeight="1">
      <c r="A22" s="94"/>
      <c r="B22" s="522" t="s">
        <v>58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  <c r="AJ22" s="540" t="s">
        <v>51</v>
      </c>
      <c r="AK22" s="541"/>
      <c r="AL22" s="541"/>
      <c r="AM22" s="541"/>
      <c r="AN22" s="541"/>
      <c r="AO22" s="541"/>
      <c r="AP22" s="541"/>
      <c r="AQ22" s="541"/>
      <c r="AR22" s="541"/>
      <c r="AS22" s="541" t="s">
        <v>52</v>
      </c>
      <c r="AT22" s="541"/>
      <c r="AU22" s="541"/>
      <c r="AV22" s="541"/>
      <c r="AW22" s="541"/>
      <c r="AX22" s="541"/>
      <c r="AY22" s="541"/>
      <c r="AZ22" s="541"/>
      <c r="BA22" s="541" t="s">
        <v>53</v>
      </c>
      <c r="BB22" s="541"/>
      <c r="BC22" s="541"/>
      <c r="BD22" s="541"/>
      <c r="BE22" s="541"/>
      <c r="BF22" s="541"/>
      <c r="BG22" s="541"/>
      <c r="BH22" s="541"/>
      <c r="BI22" s="541" t="s">
        <v>54</v>
      </c>
      <c r="BJ22" s="541"/>
      <c r="BK22" s="541"/>
      <c r="BL22" s="541" t="s">
        <v>59</v>
      </c>
      <c r="BM22" s="541"/>
      <c r="BN22" s="541"/>
      <c r="BO22" s="541"/>
      <c r="BP22" s="104"/>
      <c r="BQ22" s="83"/>
      <c r="BS22" s="2"/>
      <c r="BT22" s="566" t="s">
        <v>58</v>
      </c>
      <c r="BU22" s="566"/>
      <c r="BV22" s="566"/>
      <c r="BW22" s="566"/>
      <c r="BX22" s="566"/>
      <c r="BY22" s="566"/>
      <c r="BZ22" s="566"/>
      <c r="CA22" s="566"/>
      <c r="CB22" s="566"/>
      <c r="CC22" s="566"/>
      <c r="CD22" s="566"/>
      <c r="CE22" s="566"/>
      <c r="CF22" s="566"/>
      <c r="CG22" s="566"/>
      <c r="CH22" s="566"/>
      <c r="CI22" s="566"/>
      <c r="CJ22" s="566"/>
      <c r="CK22" s="566"/>
      <c r="CL22" s="566"/>
      <c r="CM22" s="566"/>
      <c r="CN22" s="566"/>
      <c r="CO22" s="566"/>
      <c r="CP22" s="566"/>
      <c r="CQ22" s="566"/>
      <c r="CR22" s="566"/>
      <c r="CS22" s="566"/>
      <c r="CT22" s="566"/>
      <c r="CU22" s="566"/>
      <c r="CV22" s="566"/>
      <c r="CW22" s="566"/>
      <c r="CX22" s="566"/>
      <c r="CY22" s="566"/>
      <c r="CZ22" s="566"/>
      <c r="DA22" s="567"/>
      <c r="DB22" s="568" t="s">
        <v>23</v>
      </c>
      <c r="DC22" s="569"/>
      <c r="DD22" s="569"/>
      <c r="DE22" s="569"/>
      <c r="DF22" s="569"/>
      <c r="DG22" s="569"/>
      <c r="DH22" s="569"/>
      <c r="DI22" s="569"/>
      <c r="DJ22" s="569"/>
      <c r="DK22" s="569" t="s">
        <v>0</v>
      </c>
      <c r="DL22" s="569"/>
      <c r="DM22" s="569"/>
      <c r="DN22" s="569"/>
      <c r="DO22" s="569"/>
      <c r="DP22" s="569"/>
      <c r="DQ22" s="569"/>
      <c r="DR22" s="569"/>
      <c r="DS22" s="569" t="s">
        <v>29</v>
      </c>
      <c r="DT22" s="569"/>
      <c r="DU22" s="569"/>
      <c r="DV22" s="569"/>
      <c r="DW22" s="569"/>
      <c r="DX22" s="569"/>
      <c r="DY22" s="569"/>
      <c r="DZ22" s="569"/>
      <c r="EA22" s="569" t="s">
        <v>49</v>
      </c>
      <c r="EB22" s="569"/>
      <c r="EC22" s="569"/>
      <c r="ED22" s="569" t="s">
        <v>59</v>
      </c>
      <c r="EE22" s="569"/>
      <c r="EF22" s="569"/>
      <c r="EG22" s="569"/>
      <c r="EH22" s="13"/>
    </row>
    <row r="23" spans="1:138" ht="30" customHeight="1">
      <c r="A23" s="94"/>
      <c r="B23" s="524" t="str">
        <f>IF(ISBLANK('A票　1'!AW18),"",'A票　1'!AW18)</f>
        <v/>
      </c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5"/>
      <c r="AJ23" s="557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6"/>
      <c r="BP23" s="104"/>
      <c r="BQ23" s="83"/>
      <c r="BS23" s="2"/>
      <c r="BT23" s="572">
        <f>IF(ISBLANK('A票　1'!DT47),"",'A票　1'!DT47)</f>
        <v>1366083</v>
      </c>
      <c r="BU23" s="572"/>
      <c r="BV23" s="572"/>
      <c r="BW23" s="572"/>
      <c r="BX23" s="572"/>
      <c r="BY23" s="572"/>
      <c r="BZ23" s="572"/>
      <c r="CA23" s="572"/>
      <c r="CB23" s="572"/>
      <c r="CC23" s="572"/>
      <c r="CD23" s="572"/>
      <c r="CE23" s="572"/>
      <c r="CF23" s="572"/>
      <c r="CG23" s="572"/>
      <c r="CH23" s="572"/>
      <c r="CI23" s="572"/>
      <c r="CJ23" s="572"/>
      <c r="CK23" s="572"/>
      <c r="CL23" s="572"/>
      <c r="CM23" s="572"/>
      <c r="CN23" s="572"/>
      <c r="CO23" s="572"/>
      <c r="CP23" s="572"/>
      <c r="CQ23" s="572"/>
      <c r="CR23" s="572"/>
      <c r="CS23" s="572"/>
      <c r="CT23" s="572"/>
      <c r="CU23" s="572"/>
      <c r="CV23" s="572"/>
      <c r="CW23" s="572"/>
      <c r="CX23" s="572"/>
      <c r="CY23" s="572"/>
      <c r="CZ23" s="572"/>
      <c r="DA23" s="573"/>
      <c r="DB23" s="574"/>
      <c r="DC23" s="575"/>
      <c r="DD23" s="575"/>
      <c r="DE23" s="575"/>
      <c r="DF23" s="575"/>
      <c r="DG23" s="575"/>
      <c r="DH23" s="575"/>
      <c r="DI23" s="575"/>
      <c r="DJ23" s="575"/>
      <c r="DK23" s="575"/>
      <c r="DL23" s="575"/>
      <c r="DM23" s="575"/>
      <c r="DN23" s="575"/>
      <c r="DO23" s="575"/>
      <c r="DP23" s="575"/>
      <c r="DQ23" s="575"/>
      <c r="DR23" s="575"/>
      <c r="DS23" s="575"/>
      <c r="DT23" s="575"/>
      <c r="DU23" s="575"/>
      <c r="DV23" s="575"/>
      <c r="DW23" s="575"/>
      <c r="DX23" s="575"/>
      <c r="DY23" s="575"/>
      <c r="DZ23" s="575"/>
      <c r="EA23" s="575"/>
      <c r="EB23" s="575"/>
      <c r="EC23" s="575"/>
      <c r="ED23" s="575"/>
      <c r="EE23" s="575"/>
      <c r="EF23" s="575"/>
      <c r="EG23" s="575"/>
      <c r="EH23" s="13"/>
    </row>
    <row r="24" spans="1:138" ht="8.1" customHeight="1">
      <c r="A24" s="9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4"/>
      <c r="BQ24" s="83"/>
      <c r="BS24" s="2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34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13"/>
    </row>
    <row r="25" spans="1:138" ht="15" customHeight="1">
      <c r="A25" s="94"/>
      <c r="B25" s="528" t="s">
        <v>37</v>
      </c>
      <c r="C25" s="528"/>
      <c r="D25" s="528"/>
      <c r="E25" s="528"/>
      <c r="F25" s="528" t="s">
        <v>39</v>
      </c>
      <c r="G25" s="528"/>
      <c r="H25" s="528"/>
      <c r="I25" s="528"/>
      <c r="J25" s="103"/>
      <c r="K25" s="103"/>
      <c r="L25" s="94"/>
      <c r="M25" s="534" t="s">
        <v>41</v>
      </c>
      <c r="N25" s="534"/>
      <c r="O25" s="534"/>
      <c r="P25" s="534"/>
      <c r="Q25" s="528" t="s">
        <v>43</v>
      </c>
      <c r="R25" s="528"/>
      <c r="S25" s="528" t="s">
        <v>44</v>
      </c>
      <c r="T25" s="528"/>
      <c r="U25" s="528"/>
      <c r="V25" s="103" t="s">
        <v>43</v>
      </c>
      <c r="W25" s="103"/>
      <c r="X25" s="528" t="s">
        <v>46</v>
      </c>
      <c r="Y25" s="528"/>
      <c r="Z25" s="528"/>
      <c r="AA25" s="528"/>
      <c r="AB25" s="103"/>
      <c r="AC25" s="103"/>
      <c r="AD25" s="103"/>
      <c r="AE25" s="534" t="s">
        <v>47</v>
      </c>
      <c r="AF25" s="534"/>
      <c r="AG25" s="534"/>
      <c r="AH25" s="534"/>
      <c r="AI25" s="108"/>
      <c r="AJ25" s="520" t="s">
        <v>137</v>
      </c>
      <c r="AK25" s="520"/>
      <c r="AL25" s="520"/>
      <c r="AM25" s="520"/>
      <c r="AN25" s="520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520"/>
      <c r="BK25" s="520"/>
      <c r="BL25" s="520"/>
      <c r="BM25" s="520"/>
      <c r="BN25" s="520"/>
      <c r="BO25" s="520"/>
      <c r="BP25" s="109"/>
      <c r="BQ25" s="83"/>
      <c r="BS25" s="2"/>
      <c r="BT25" s="579" t="s">
        <v>37</v>
      </c>
      <c r="BU25" s="579"/>
      <c r="BV25" s="579"/>
      <c r="BW25" s="579"/>
      <c r="BX25" s="579" t="s">
        <v>39</v>
      </c>
      <c r="BY25" s="579"/>
      <c r="BZ25" s="579"/>
      <c r="CA25" s="579"/>
      <c r="CB25" s="21"/>
      <c r="CC25" s="21"/>
      <c r="CD25" s="2"/>
      <c r="CE25" s="580" t="s">
        <v>41</v>
      </c>
      <c r="CF25" s="580"/>
      <c r="CG25" s="580"/>
      <c r="CH25" s="580"/>
      <c r="CI25" s="579" t="s">
        <v>43</v>
      </c>
      <c r="CJ25" s="579"/>
      <c r="CK25" s="579" t="s">
        <v>44</v>
      </c>
      <c r="CL25" s="579"/>
      <c r="CM25" s="579"/>
      <c r="CN25" s="21" t="s">
        <v>43</v>
      </c>
      <c r="CO25" s="21"/>
      <c r="CP25" s="579" t="s">
        <v>46</v>
      </c>
      <c r="CQ25" s="579"/>
      <c r="CR25" s="579"/>
      <c r="CS25" s="579"/>
      <c r="CT25" s="21"/>
      <c r="CU25" s="21"/>
      <c r="CV25" s="21"/>
      <c r="CW25" s="580" t="s">
        <v>47</v>
      </c>
      <c r="CX25" s="580"/>
      <c r="CY25" s="580"/>
      <c r="CZ25" s="580"/>
      <c r="DA25" s="35"/>
      <c r="DB25" s="581" t="s">
        <v>137</v>
      </c>
      <c r="DC25" s="581"/>
      <c r="DD25" s="581"/>
      <c r="DE25" s="581"/>
      <c r="DF25" s="581"/>
      <c r="DG25" s="581"/>
      <c r="DH25" s="581"/>
      <c r="DI25" s="581"/>
      <c r="DJ25" s="581"/>
      <c r="DK25" s="581"/>
      <c r="DL25" s="581"/>
      <c r="DM25" s="581"/>
      <c r="DN25" s="581"/>
      <c r="DO25" s="581"/>
      <c r="DP25" s="581"/>
      <c r="DQ25" s="581"/>
      <c r="DR25" s="581"/>
      <c r="DS25" s="581"/>
      <c r="DT25" s="581"/>
      <c r="DU25" s="581"/>
      <c r="DV25" s="581"/>
      <c r="DW25" s="581"/>
      <c r="DX25" s="581"/>
      <c r="DY25" s="581"/>
      <c r="DZ25" s="581"/>
      <c r="EA25" s="581"/>
      <c r="EB25" s="581"/>
      <c r="EC25" s="581"/>
      <c r="ED25" s="581"/>
      <c r="EE25" s="581"/>
      <c r="EF25" s="581"/>
      <c r="EG25" s="581"/>
      <c r="EH25" s="22"/>
    </row>
    <row r="26" spans="1:138" ht="15" customHeight="1">
      <c r="A26" s="94"/>
      <c r="B26" s="528" t="s">
        <v>38</v>
      </c>
      <c r="C26" s="528"/>
      <c r="D26" s="528"/>
      <c r="E26" s="528"/>
      <c r="F26" s="528" t="s">
        <v>40</v>
      </c>
      <c r="G26" s="528"/>
      <c r="H26" s="528"/>
      <c r="I26" s="528"/>
      <c r="J26" s="103"/>
      <c r="K26" s="103"/>
      <c r="L26" s="94"/>
      <c r="M26" s="534" t="s">
        <v>42</v>
      </c>
      <c r="N26" s="534"/>
      <c r="O26" s="534"/>
      <c r="P26" s="534"/>
      <c r="Q26" s="528"/>
      <c r="R26" s="528"/>
      <c r="S26" s="533" t="s">
        <v>45</v>
      </c>
      <c r="T26" s="533"/>
      <c r="U26" s="533"/>
      <c r="V26" s="103"/>
      <c r="W26" s="103"/>
      <c r="X26" s="528"/>
      <c r="Y26" s="528"/>
      <c r="Z26" s="528"/>
      <c r="AA26" s="528"/>
      <c r="AB26" s="103"/>
      <c r="AC26" s="103"/>
      <c r="AD26" s="103"/>
      <c r="AE26" s="534"/>
      <c r="AF26" s="534"/>
      <c r="AG26" s="534"/>
      <c r="AH26" s="534"/>
      <c r="AI26" s="110"/>
      <c r="AJ26" s="537" t="str">
        <f>IF(ISBLANK(入力シート!D47),"",入力シート!D47)</f>
        <v/>
      </c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38"/>
      <c r="AV26" s="538"/>
      <c r="AW26" s="538"/>
      <c r="AX26" s="538"/>
      <c r="AY26" s="538"/>
      <c r="AZ26" s="538"/>
      <c r="BA26" s="538"/>
      <c r="BB26" s="538"/>
      <c r="BC26" s="538"/>
      <c r="BD26" s="538"/>
      <c r="BE26" s="538"/>
      <c r="BF26" s="538"/>
      <c r="BG26" s="538"/>
      <c r="BH26" s="538"/>
      <c r="BI26" s="538"/>
      <c r="BJ26" s="538"/>
      <c r="BK26" s="538"/>
      <c r="BL26" s="535" t="s">
        <v>60</v>
      </c>
      <c r="BM26" s="535"/>
      <c r="BN26" s="535"/>
      <c r="BO26" s="535"/>
      <c r="BP26" s="89"/>
      <c r="BQ26" s="83"/>
      <c r="BS26" s="2"/>
      <c r="BT26" s="579" t="s">
        <v>38</v>
      </c>
      <c r="BU26" s="579"/>
      <c r="BV26" s="579"/>
      <c r="BW26" s="579"/>
      <c r="BX26" s="579" t="s">
        <v>40</v>
      </c>
      <c r="BY26" s="579"/>
      <c r="BZ26" s="579"/>
      <c r="CA26" s="579"/>
      <c r="CB26" s="21"/>
      <c r="CC26" s="21"/>
      <c r="CD26" s="2"/>
      <c r="CE26" s="580" t="s">
        <v>42</v>
      </c>
      <c r="CF26" s="580"/>
      <c r="CG26" s="580"/>
      <c r="CH26" s="580"/>
      <c r="CI26" s="579"/>
      <c r="CJ26" s="579"/>
      <c r="CK26" s="582" t="s">
        <v>45</v>
      </c>
      <c r="CL26" s="582"/>
      <c r="CM26" s="582"/>
      <c r="CN26" s="21"/>
      <c r="CO26" s="21"/>
      <c r="CP26" s="579"/>
      <c r="CQ26" s="579"/>
      <c r="CR26" s="579"/>
      <c r="CS26" s="579"/>
      <c r="CT26" s="21"/>
      <c r="CU26" s="21"/>
      <c r="CV26" s="21"/>
      <c r="CW26" s="580"/>
      <c r="CX26" s="580"/>
      <c r="CY26" s="580"/>
      <c r="CZ26" s="580"/>
      <c r="DA26" s="26"/>
      <c r="DB26" s="583" t="str">
        <f>IF(ISBLANK(入力シート!Q47),"",入力シート!Q47)</f>
        <v>△△　□□</v>
      </c>
      <c r="DC26" s="584"/>
      <c r="DD26" s="584"/>
      <c r="DE26" s="584"/>
      <c r="DF26" s="584"/>
      <c r="DG26" s="584"/>
      <c r="DH26" s="584"/>
      <c r="DI26" s="584"/>
      <c r="DJ26" s="584"/>
      <c r="DK26" s="584"/>
      <c r="DL26" s="584"/>
      <c r="DM26" s="584"/>
      <c r="DN26" s="584"/>
      <c r="DO26" s="584"/>
      <c r="DP26" s="584"/>
      <c r="DQ26" s="584"/>
      <c r="DR26" s="584"/>
      <c r="DS26" s="584"/>
      <c r="DT26" s="584"/>
      <c r="DU26" s="584"/>
      <c r="DV26" s="584"/>
      <c r="DW26" s="584"/>
      <c r="DX26" s="584"/>
      <c r="DY26" s="584"/>
      <c r="DZ26" s="584"/>
      <c r="EA26" s="584"/>
      <c r="EB26" s="584"/>
      <c r="EC26" s="584"/>
      <c r="ED26" s="253" t="s">
        <v>15</v>
      </c>
      <c r="EE26" s="253"/>
      <c r="EF26" s="253"/>
      <c r="EG26" s="253"/>
      <c r="EH26" s="5"/>
    </row>
    <row r="27" spans="1:138" ht="8.1" customHeight="1">
      <c r="A27" s="94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10"/>
      <c r="AJ27" s="537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8"/>
      <c r="AV27" s="538"/>
      <c r="AW27" s="538"/>
      <c r="AX27" s="538"/>
      <c r="AY27" s="538"/>
      <c r="AZ27" s="538"/>
      <c r="BA27" s="538"/>
      <c r="BB27" s="538"/>
      <c r="BC27" s="538"/>
      <c r="BD27" s="538"/>
      <c r="BE27" s="538"/>
      <c r="BF27" s="538"/>
      <c r="BG27" s="538"/>
      <c r="BH27" s="538"/>
      <c r="BI27" s="538"/>
      <c r="BJ27" s="538"/>
      <c r="BK27" s="538"/>
      <c r="BL27" s="535"/>
      <c r="BM27" s="535"/>
      <c r="BN27" s="535"/>
      <c r="BO27" s="535"/>
      <c r="BP27" s="100"/>
      <c r="BQ27" s="83"/>
      <c r="BS27" s="2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26"/>
      <c r="DB27" s="583"/>
      <c r="DC27" s="584"/>
      <c r="DD27" s="584"/>
      <c r="DE27" s="584"/>
      <c r="DF27" s="584"/>
      <c r="DG27" s="584"/>
      <c r="DH27" s="584"/>
      <c r="DI27" s="584"/>
      <c r="DJ27" s="584"/>
      <c r="DK27" s="584"/>
      <c r="DL27" s="584"/>
      <c r="DM27" s="584"/>
      <c r="DN27" s="584"/>
      <c r="DO27" s="584"/>
      <c r="DP27" s="584"/>
      <c r="DQ27" s="584"/>
      <c r="DR27" s="584"/>
      <c r="DS27" s="584"/>
      <c r="DT27" s="584"/>
      <c r="DU27" s="584"/>
      <c r="DV27" s="584"/>
      <c r="DW27" s="584"/>
      <c r="DX27" s="584"/>
      <c r="DY27" s="584"/>
      <c r="DZ27" s="584"/>
      <c r="EA27" s="584"/>
      <c r="EB27" s="584"/>
      <c r="EC27" s="584"/>
      <c r="ED27" s="253"/>
      <c r="EE27" s="253"/>
      <c r="EF27" s="253"/>
      <c r="EG27" s="253"/>
      <c r="EH27" s="19"/>
    </row>
    <row r="28" spans="1:138" ht="20.100000000000001" customHeight="1">
      <c r="A28" s="89"/>
      <c r="B28" s="111" t="s">
        <v>48</v>
      </c>
      <c r="C28" s="111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3"/>
      <c r="O28" s="532" t="s">
        <v>0</v>
      </c>
      <c r="P28" s="532"/>
      <c r="Q28" s="113"/>
      <c r="R28" s="113"/>
      <c r="S28" s="113"/>
      <c r="T28" s="113"/>
      <c r="U28" s="113"/>
      <c r="V28" s="114"/>
      <c r="W28" s="532" t="s">
        <v>29</v>
      </c>
      <c r="X28" s="532"/>
      <c r="Y28" s="113"/>
      <c r="Z28" s="113"/>
      <c r="AA28" s="113"/>
      <c r="AB28" s="113"/>
      <c r="AC28" s="113"/>
      <c r="AD28" s="113"/>
      <c r="AE28" s="532" t="s">
        <v>49</v>
      </c>
      <c r="AF28" s="532"/>
      <c r="AG28" s="113"/>
      <c r="AH28" s="113"/>
      <c r="AI28" s="115"/>
      <c r="AJ28" s="539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508"/>
      <c r="BG28" s="508"/>
      <c r="BH28" s="508"/>
      <c r="BI28" s="508"/>
      <c r="BJ28" s="508"/>
      <c r="BK28" s="508"/>
      <c r="BL28" s="536"/>
      <c r="BM28" s="536"/>
      <c r="BN28" s="536"/>
      <c r="BO28" s="536"/>
      <c r="BP28" s="86"/>
      <c r="BQ28" s="83"/>
      <c r="BS28" s="5"/>
      <c r="BT28" s="28" t="s">
        <v>48</v>
      </c>
      <c r="BU28" s="28"/>
      <c r="BV28" s="29"/>
      <c r="BW28" s="29"/>
      <c r="BX28" s="29"/>
      <c r="BY28" s="29"/>
      <c r="BZ28" s="29"/>
      <c r="CA28" s="30"/>
      <c r="CB28" s="30"/>
      <c r="CC28" s="30"/>
      <c r="CD28" s="30"/>
      <c r="CE28" s="30"/>
      <c r="CF28" s="30"/>
      <c r="CG28" s="587" t="s">
        <v>0</v>
      </c>
      <c r="CH28" s="587"/>
      <c r="CI28" s="30"/>
      <c r="CJ28" s="30"/>
      <c r="CK28" s="30"/>
      <c r="CL28" s="30"/>
      <c r="CM28" s="30"/>
      <c r="CN28" s="31"/>
      <c r="CO28" s="587" t="s">
        <v>29</v>
      </c>
      <c r="CP28" s="587"/>
      <c r="CQ28" s="30"/>
      <c r="CR28" s="30"/>
      <c r="CS28" s="30"/>
      <c r="CT28" s="30"/>
      <c r="CU28" s="30"/>
      <c r="CV28" s="30"/>
      <c r="CW28" s="587" t="s">
        <v>49</v>
      </c>
      <c r="CX28" s="587"/>
      <c r="CY28" s="30"/>
      <c r="CZ28" s="30"/>
      <c r="DA28" s="32"/>
      <c r="DB28" s="585"/>
      <c r="DC28" s="586"/>
      <c r="DD28" s="586"/>
      <c r="DE28" s="586"/>
      <c r="DF28" s="586"/>
      <c r="DG28" s="586"/>
      <c r="DH28" s="586"/>
      <c r="DI28" s="586"/>
      <c r="DJ28" s="586"/>
      <c r="DK28" s="586"/>
      <c r="DL28" s="586"/>
      <c r="DM28" s="586"/>
      <c r="DN28" s="586"/>
      <c r="DO28" s="586"/>
      <c r="DP28" s="586"/>
      <c r="DQ28" s="586"/>
      <c r="DR28" s="586"/>
      <c r="DS28" s="586"/>
      <c r="DT28" s="586"/>
      <c r="DU28" s="586"/>
      <c r="DV28" s="586"/>
      <c r="DW28" s="586"/>
      <c r="DX28" s="586"/>
      <c r="DY28" s="586"/>
      <c r="DZ28" s="586"/>
      <c r="EA28" s="586"/>
      <c r="EB28" s="586"/>
      <c r="EC28" s="586"/>
      <c r="ED28" s="235"/>
      <c r="EE28" s="235"/>
      <c r="EF28" s="235"/>
      <c r="EG28" s="235"/>
      <c r="EH28" s="9"/>
    </row>
    <row r="29" spans="1:138" ht="15" customHeight="1">
      <c r="A29" s="90"/>
      <c r="B29" s="89"/>
      <c r="C29" s="8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517" t="s">
        <v>61</v>
      </c>
      <c r="AK29" s="518"/>
      <c r="AL29" s="518"/>
      <c r="AM29" s="518"/>
      <c r="AN29" s="518"/>
      <c r="AO29" s="518"/>
      <c r="AP29" s="518"/>
      <c r="AQ29" s="518"/>
      <c r="AR29" s="517" t="s">
        <v>62</v>
      </c>
      <c r="AS29" s="518"/>
      <c r="AT29" s="518"/>
      <c r="AU29" s="518"/>
      <c r="AV29" s="518"/>
      <c r="AW29" s="518"/>
      <c r="AX29" s="518"/>
      <c r="AY29" s="519"/>
      <c r="AZ29" s="517" t="s">
        <v>63</v>
      </c>
      <c r="BA29" s="518"/>
      <c r="BB29" s="518"/>
      <c r="BC29" s="518"/>
      <c r="BD29" s="518"/>
      <c r="BE29" s="518"/>
      <c r="BF29" s="518"/>
      <c r="BG29" s="519"/>
      <c r="BH29" s="518" t="s">
        <v>64</v>
      </c>
      <c r="BI29" s="518"/>
      <c r="BJ29" s="518"/>
      <c r="BK29" s="518"/>
      <c r="BL29" s="518"/>
      <c r="BM29" s="518"/>
      <c r="BN29" s="518"/>
      <c r="BO29" s="518"/>
      <c r="BP29" s="89"/>
      <c r="BQ29" s="83"/>
      <c r="BS29" s="12"/>
      <c r="BT29" s="5"/>
      <c r="BU29" s="5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594" t="s">
        <v>61</v>
      </c>
      <c r="DC29" s="577"/>
      <c r="DD29" s="577"/>
      <c r="DE29" s="577"/>
      <c r="DF29" s="577"/>
      <c r="DG29" s="577"/>
      <c r="DH29" s="577"/>
      <c r="DI29" s="577"/>
      <c r="DJ29" s="594" t="s">
        <v>62</v>
      </c>
      <c r="DK29" s="577"/>
      <c r="DL29" s="577"/>
      <c r="DM29" s="577"/>
      <c r="DN29" s="577"/>
      <c r="DO29" s="577"/>
      <c r="DP29" s="577"/>
      <c r="DQ29" s="595"/>
      <c r="DR29" s="594" t="s">
        <v>39</v>
      </c>
      <c r="DS29" s="577"/>
      <c r="DT29" s="577"/>
      <c r="DU29" s="577"/>
      <c r="DV29" s="577"/>
      <c r="DW29" s="577"/>
      <c r="DX29" s="577"/>
      <c r="DY29" s="595"/>
      <c r="DZ29" s="577" t="s">
        <v>64</v>
      </c>
      <c r="EA29" s="577"/>
      <c r="EB29" s="577"/>
      <c r="EC29" s="577"/>
      <c r="ED29" s="577"/>
      <c r="EE29" s="577"/>
      <c r="EF29" s="577"/>
      <c r="EG29" s="577"/>
      <c r="EH29" s="5"/>
    </row>
    <row r="30" spans="1:138" ht="50.1" customHeight="1">
      <c r="A30" s="90"/>
      <c r="B30" s="89"/>
      <c r="C30" s="89"/>
      <c r="D30" s="89"/>
      <c r="E30" s="89"/>
      <c r="F30" s="89"/>
      <c r="G30" s="89"/>
      <c r="H30" s="89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509"/>
      <c r="AK30" s="510"/>
      <c r="AL30" s="510"/>
      <c r="AM30" s="510"/>
      <c r="AN30" s="510"/>
      <c r="AO30" s="510"/>
      <c r="AP30" s="510"/>
      <c r="AQ30" s="510"/>
      <c r="AR30" s="509"/>
      <c r="AS30" s="510"/>
      <c r="AT30" s="510"/>
      <c r="AU30" s="510"/>
      <c r="AV30" s="510"/>
      <c r="AW30" s="510"/>
      <c r="AX30" s="510"/>
      <c r="AY30" s="511"/>
      <c r="AZ30" s="509"/>
      <c r="BA30" s="510"/>
      <c r="BB30" s="510"/>
      <c r="BC30" s="510"/>
      <c r="BD30" s="510"/>
      <c r="BE30" s="510"/>
      <c r="BF30" s="510"/>
      <c r="BG30" s="511"/>
      <c r="BH30" s="510"/>
      <c r="BI30" s="510"/>
      <c r="BJ30" s="510"/>
      <c r="BK30" s="510"/>
      <c r="BL30" s="510"/>
      <c r="BM30" s="510"/>
      <c r="BN30" s="510"/>
      <c r="BO30" s="510"/>
      <c r="BP30" s="116"/>
      <c r="BQ30" s="83"/>
      <c r="BS30" s="12"/>
      <c r="BT30" s="5"/>
      <c r="BU30" s="5"/>
      <c r="BV30" s="5"/>
      <c r="BW30" s="5"/>
      <c r="BX30" s="5"/>
      <c r="BY30" s="5"/>
      <c r="BZ30" s="5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273"/>
      <c r="DC30" s="274"/>
      <c r="DD30" s="274"/>
      <c r="DE30" s="274"/>
      <c r="DF30" s="274"/>
      <c r="DG30" s="274"/>
      <c r="DH30" s="274"/>
      <c r="DI30" s="274"/>
      <c r="DJ30" s="273"/>
      <c r="DK30" s="274"/>
      <c r="DL30" s="274"/>
      <c r="DM30" s="274"/>
      <c r="DN30" s="274"/>
      <c r="DO30" s="274"/>
      <c r="DP30" s="274"/>
      <c r="DQ30" s="578"/>
      <c r="DR30" s="273"/>
      <c r="DS30" s="274"/>
      <c r="DT30" s="274"/>
      <c r="DU30" s="274"/>
      <c r="DV30" s="274"/>
      <c r="DW30" s="274"/>
      <c r="DX30" s="274"/>
      <c r="DY30" s="578"/>
      <c r="DZ30" s="274"/>
      <c r="EA30" s="274"/>
      <c r="EB30" s="274"/>
      <c r="EC30" s="274"/>
      <c r="ED30" s="274"/>
      <c r="EE30" s="274"/>
      <c r="EF30" s="274"/>
      <c r="EG30" s="274"/>
      <c r="EH30" s="24"/>
    </row>
    <row r="31" spans="1:138" ht="15" customHeight="1">
      <c r="A31" s="90"/>
      <c r="B31" s="89"/>
      <c r="C31" s="89"/>
      <c r="D31" s="89"/>
      <c r="E31" s="89"/>
      <c r="F31" s="89"/>
      <c r="G31" s="89"/>
      <c r="H31" s="89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17"/>
      <c r="AK31" s="117"/>
      <c r="AL31" s="117"/>
      <c r="AM31" s="117"/>
      <c r="AN31" s="117"/>
      <c r="AO31" s="118"/>
      <c r="AP31" s="118"/>
      <c r="AQ31" s="117"/>
      <c r="AR31" s="117"/>
      <c r="AS31" s="117"/>
      <c r="AT31" s="117"/>
      <c r="AU31" s="117"/>
      <c r="AV31" s="89"/>
      <c r="AW31" s="89"/>
      <c r="AX31" s="89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83"/>
      <c r="BS31" s="12"/>
      <c r="BT31" s="5"/>
      <c r="BU31" s="5"/>
      <c r="BV31" s="5"/>
      <c r="BW31" s="5"/>
      <c r="BX31" s="5"/>
      <c r="BY31" s="5"/>
      <c r="BZ31" s="5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7"/>
      <c r="DC31" s="17"/>
      <c r="DD31" s="17"/>
      <c r="DE31" s="17"/>
      <c r="DF31" s="17"/>
      <c r="DG31" s="23"/>
      <c r="DH31" s="23"/>
      <c r="DI31" s="17"/>
      <c r="DJ31" s="17"/>
      <c r="DK31" s="17"/>
      <c r="DL31" s="17"/>
      <c r="DM31" s="17"/>
      <c r="DN31" s="5"/>
      <c r="DO31" s="5"/>
      <c r="DP31" s="5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</row>
    <row r="32" spans="1:138" ht="24.95" customHeight="1">
      <c r="A32" s="90"/>
      <c r="B32" s="551" t="s">
        <v>65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1"/>
      <c r="AH32" s="551"/>
      <c r="AI32" s="551"/>
      <c r="AJ32" s="117"/>
      <c r="AK32" s="117"/>
      <c r="AL32" s="117"/>
      <c r="AM32" s="117"/>
      <c r="AN32" s="117"/>
      <c r="AO32" s="118"/>
      <c r="AP32" s="118"/>
      <c r="AQ32" s="117"/>
      <c r="AR32" s="117"/>
      <c r="AS32" s="117"/>
      <c r="AT32" s="117"/>
      <c r="AU32" s="117"/>
      <c r="AV32" s="89"/>
      <c r="AW32" s="89"/>
      <c r="AX32" s="89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83"/>
      <c r="BS32" s="12"/>
      <c r="BT32" s="563" t="s">
        <v>65</v>
      </c>
      <c r="BU32" s="563"/>
      <c r="BV32" s="563"/>
      <c r="BW32" s="563"/>
      <c r="BX32" s="563"/>
      <c r="BY32" s="563"/>
      <c r="BZ32" s="563"/>
      <c r="CA32" s="563"/>
      <c r="CB32" s="563"/>
      <c r="CC32" s="563"/>
      <c r="CD32" s="563"/>
      <c r="CE32" s="563"/>
      <c r="CF32" s="563"/>
      <c r="CG32" s="563"/>
      <c r="CH32" s="563"/>
      <c r="CI32" s="563"/>
      <c r="CJ32" s="563"/>
      <c r="CK32" s="563"/>
      <c r="CL32" s="563"/>
      <c r="CM32" s="563"/>
      <c r="CN32" s="563"/>
      <c r="CO32" s="563"/>
      <c r="CP32" s="563"/>
      <c r="CQ32" s="563"/>
      <c r="CR32" s="563"/>
      <c r="CS32" s="563"/>
      <c r="CT32" s="563"/>
      <c r="CU32" s="563"/>
      <c r="CV32" s="563"/>
      <c r="CW32" s="563"/>
      <c r="CX32" s="563"/>
      <c r="CY32" s="563"/>
      <c r="CZ32" s="563"/>
      <c r="DA32" s="563"/>
      <c r="DB32" s="17"/>
      <c r="DC32" s="17"/>
      <c r="DD32" s="17"/>
      <c r="DE32" s="17"/>
      <c r="DF32" s="17"/>
      <c r="DG32" s="23"/>
      <c r="DH32" s="23"/>
      <c r="DI32" s="17"/>
      <c r="DJ32" s="17"/>
      <c r="DK32" s="17"/>
      <c r="DL32" s="17"/>
      <c r="DM32" s="17"/>
      <c r="DN32" s="5"/>
      <c r="DO32" s="5"/>
      <c r="DP32" s="5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</row>
    <row r="33" spans="1:138" ht="24.95" customHeight="1">
      <c r="A33" s="90"/>
      <c r="B33" s="551" t="s">
        <v>66</v>
      </c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2"/>
      <c r="AJ33" s="553" t="s">
        <v>67</v>
      </c>
      <c r="AK33" s="531"/>
      <c r="AL33" s="531"/>
      <c r="AM33" s="531"/>
      <c r="AN33" s="531"/>
      <c r="AO33" s="531"/>
      <c r="AP33" s="531"/>
      <c r="AQ33" s="531"/>
      <c r="AR33" s="531"/>
      <c r="AS33" s="531"/>
      <c r="AT33" s="531"/>
      <c r="AU33" s="531"/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31"/>
      <c r="BG33" s="531"/>
      <c r="BH33" s="531"/>
      <c r="BI33" s="531"/>
      <c r="BJ33" s="531"/>
      <c r="BK33" s="531"/>
      <c r="BL33" s="531"/>
      <c r="BM33" s="531"/>
      <c r="BN33" s="531"/>
      <c r="BO33" s="531"/>
      <c r="BP33" s="116"/>
      <c r="BQ33" s="83"/>
      <c r="BS33" s="12"/>
      <c r="BT33" s="563" t="s">
        <v>66</v>
      </c>
      <c r="BU33" s="563"/>
      <c r="BV33" s="563"/>
      <c r="BW33" s="563"/>
      <c r="BX33" s="563"/>
      <c r="BY33" s="563"/>
      <c r="BZ33" s="563"/>
      <c r="CA33" s="563"/>
      <c r="CB33" s="563"/>
      <c r="CC33" s="563"/>
      <c r="CD33" s="563"/>
      <c r="CE33" s="563"/>
      <c r="CF33" s="563"/>
      <c r="CG33" s="563"/>
      <c r="CH33" s="563"/>
      <c r="CI33" s="563"/>
      <c r="CJ33" s="563"/>
      <c r="CK33" s="563"/>
      <c r="CL33" s="563"/>
      <c r="CM33" s="563"/>
      <c r="CN33" s="563"/>
      <c r="CO33" s="563"/>
      <c r="CP33" s="563"/>
      <c r="CQ33" s="563"/>
      <c r="CR33" s="563"/>
      <c r="CS33" s="563"/>
      <c r="CT33" s="563"/>
      <c r="CU33" s="563"/>
      <c r="CV33" s="563"/>
      <c r="CW33" s="563"/>
      <c r="CX33" s="563"/>
      <c r="CY33" s="563"/>
      <c r="CZ33" s="563"/>
      <c r="DA33" s="596"/>
      <c r="DB33" s="597" t="s">
        <v>67</v>
      </c>
      <c r="DC33" s="588"/>
      <c r="DD33" s="588"/>
      <c r="DE33" s="588"/>
      <c r="DF33" s="588"/>
      <c r="DG33" s="588"/>
      <c r="DH33" s="588"/>
      <c r="DI33" s="588"/>
      <c r="DJ33" s="588"/>
      <c r="DK33" s="588"/>
      <c r="DL33" s="588"/>
      <c r="DM33" s="588"/>
      <c r="DN33" s="588"/>
      <c r="DO33" s="588"/>
      <c r="DP33" s="588"/>
      <c r="DQ33" s="588"/>
      <c r="DR33" s="588"/>
      <c r="DS33" s="588"/>
      <c r="DT33" s="588"/>
      <c r="DU33" s="588"/>
      <c r="DV33" s="588"/>
      <c r="DW33" s="588"/>
      <c r="DX33" s="588"/>
      <c r="DY33" s="588"/>
      <c r="DZ33" s="588"/>
      <c r="EA33" s="588"/>
      <c r="EB33" s="588"/>
      <c r="EC33" s="588"/>
      <c r="ED33" s="588"/>
      <c r="EE33" s="588"/>
      <c r="EF33" s="588"/>
      <c r="EG33" s="588"/>
      <c r="EH33" s="24"/>
    </row>
    <row r="34" spans="1:138" ht="30" customHeight="1">
      <c r="A34" s="90"/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5"/>
      <c r="AJ34" s="117"/>
      <c r="AK34" s="117"/>
      <c r="AL34" s="117"/>
      <c r="AM34" s="527" t="s">
        <v>23</v>
      </c>
      <c r="AN34" s="527"/>
      <c r="AO34" s="527"/>
      <c r="AP34" s="527"/>
      <c r="AQ34" s="526"/>
      <c r="AR34" s="526"/>
      <c r="AS34" s="526"/>
      <c r="AT34" s="526"/>
      <c r="AU34" s="526"/>
      <c r="AV34" s="526" t="s">
        <v>70</v>
      </c>
      <c r="AW34" s="526"/>
      <c r="AX34" s="526"/>
      <c r="AY34" s="526"/>
      <c r="AZ34" s="526"/>
      <c r="BA34" s="526"/>
      <c r="BB34" s="526"/>
      <c r="BC34" s="526"/>
      <c r="BD34" s="526" t="s">
        <v>71</v>
      </c>
      <c r="BE34" s="526"/>
      <c r="BF34" s="526"/>
      <c r="BG34" s="526"/>
      <c r="BH34" s="526"/>
      <c r="BI34" s="526"/>
      <c r="BJ34" s="526"/>
      <c r="BK34" s="526"/>
      <c r="BL34" s="526" t="s">
        <v>69</v>
      </c>
      <c r="BM34" s="526"/>
      <c r="BN34" s="526"/>
      <c r="BO34" s="116"/>
      <c r="BP34" s="116"/>
      <c r="BQ34" s="83"/>
      <c r="BS34" s="12"/>
      <c r="BT34" s="598"/>
      <c r="BU34" s="598"/>
      <c r="BV34" s="598"/>
      <c r="BW34" s="598"/>
      <c r="BX34" s="598"/>
      <c r="BY34" s="598"/>
      <c r="BZ34" s="598"/>
      <c r="CA34" s="598"/>
      <c r="CB34" s="598"/>
      <c r="CC34" s="598"/>
      <c r="CD34" s="598"/>
      <c r="CE34" s="598"/>
      <c r="CF34" s="598"/>
      <c r="CG34" s="598"/>
      <c r="CH34" s="598"/>
      <c r="CI34" s="598"/>
      <c r="CJ34" s="598"/>
      <c r="CK34" s="598"/>
      <c r="CL34" s="598"/>
      <c r="CM34" s="598"/>
      <c r="CN34" s="598"/>
      <c r="CO34" s="598"/>
      <c r="CP34" s="598"/>
      <c r="CQ34" s="598"/>
      <c r="CR34" s="598"/>
      <c r="CS34" s="598"/>
      <c r="CT34" s="598"/>
      <c r="CU34" s="598"/>
      <c r="CV34" s="598"/>
      <c r="CW34" s="598"/>
      <c r="CX34" s="598"/>
      <c r="CY34" s="598"/>
      <c r="CZ34" s="598"/>
      <c r="DA34" s="599"/>
      <c r="DB34" s="17"/>
      <c r="DC34" s="17"/>
      <c r="DD34" s="17"/>
      <c r="DE34" s="256" t="s">
        <v>23</v>
      </c>
      <c r="DF34" s="256"/>
      <c r="DG34" s="256"/>
      <c r="DH34" s="256"/>
      <c r="DI34" s="600"/>
      <c r="DJ34" s="600"/>
      <c r="DK34" s="600"/>
      <c r="DL34" s="600"/>
      <c r="DM34" s="600"/>
      <c r="DN34" s="600" t="s">
        <v>0</v>
      </c>
      <c r="DO34" s="600"/>
      <c r="DP34" s="600"/>
      <c r="DQ34" s="600"/>
      <c r="DR34" s="600"/>
      <c r="DS34" s="600"/>
      <c r="DT34" s="600"/>
      <c r="DU34" s="600"/>
      <c r="DV34" s="600" t="s">
        <v>29</v>
      </c>
      <c r="DW34" s="600"/>
      <c r="DX34" s="600"/>
      <c r="DY34" s="600"/>
      <c r="DZ34" s="600"/>
      <c r="EA34" s="600"/>
      <c r="EB34" s="600"/>
      <c r="EC34" s="600"/>
      <c r="ED34" s="600" t="s">
        <v>49</v>
      </c>
      <c r="EE34" s="600"/>
      <c r="EF34" s="600"/>
      <c r="EG34" s="24"/>
      <c r="EH34" s="24"/>
    </row>
    <row r="35" spans="1:138" ht="24.95" customHeight="1">
      <c r="A35" s="90"/>
      <c r="B35" s="89" t="s">
        <v>68</v>
      </c>
      <c r="C35" s="89"/>
      <c r="D35" s="89"/>
      <c r="E35" s="89"/>
      <c r="F35" s="89"/>
      <c r="G35" s="89"/>
      <c r="H35" s="89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19"/>
      <c r="AJ35" s="531" t="s">
        <v>72</v>
      </c>
      <c r="AK35" s="531"/>
      <c r="AL35" s="531"/>
      <c r="AM35" s="531"/>
      <c r="AN35" s="531"/>
      <c r="AO35" s="531"/>
      <c r="AP35" s="531"/>
      <c r="AQ35" s="531"/>
      <c r="AR35" s="531"/>
      <c r="AS35" s="531"/>
      <c r="AT35" s="531"/>
      <c r="AU35" s="531"/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31"/>
      <c r="BG35" s="531"/>
      <c r="BH35" s="531"/>
      <c r="BI35" s="531"/>
      <c r="BJ35" s="531"/>
      <c r="BK35" s="531"/>
      <c r="BL35" s="531"/>
      <c r="BM35" s="531"/>
      <c r="BN35" s="531"/>
      <c r="BO35" s="531"/>
      <c r="BP35" s="116"/>
      <c r="BQ35" s="83"/>
      <c r="BS35" s="12"/>
      <c r="BT35" s="5" t="s">
        <v>68</v>
      </c>
      <c r="BU35" s="5"/>
      <c r="BV35" s="5"/>
      <c r="BW35" s="5"/>
      <c r="BX35" s="5"/>
      <c r="BY35" s="5"/>
      <c r="BZ35" s="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3"/>
      <c r="DB35" s="588" t="s">
        <v>72</v>
      </c>
      <c r="DC35" s="588"/>
      <c r="DD35" s="588"/>
      <c r="DE35" s="588"/>
      <c r="DF35" s="588"/>
      <c r="DG35" s="588"/>
      <c r="DH35" s="588"/>
      <c r="DI35" s="588"/>
      <c r="DJ35" s="588"/>
      <c r="DK35" s="588"/>
      <c r="DL35" s="588"/>
      <c r="DM35" s="588"/>
      <c r="DN35" s="588"/>
      <c r="DO35" s="588"/>
      <c r="DP35" s="588"/>
      <c r="DQ35" s="588"/>
      <c r="DR35" s="588"/>
      <c r="DS35" s="588"/>
      <c r="DT35" s="588"/>
      <c r="DU35" s="588"/>
      <c r="DV35" s="588"/>
      <c r="DW35" s="588"/>
      <c r="DX35" s="588"/>
      <c r="DY35" s="588"/>
      <c r="DZ35" s="588"/>
      <c r="EA35" s="588"/>
      <c r="EB35" s="588"/>
      <c r="EC35" s="588"/>
      <c r="ED35" s="588"/>
      <c r="EE35" s="588"/>
      <c r="EF35" s="588"/>
      <c r="EG35" s="588"/>
      <c r="EH35" s="24"/>
    </row>
    <row r="36" spans="1:138" ht="24.95" customHeight="1">
      <c r="A36" s="90"/>
      <c r="B36" s="512" t="str">
        <f>IF(ISBLANK(入力シート!D49),"",入力シート!D49)</f>
        <v/>
      </c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3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510" t="s">
        <v>74</v>
      </c>
      <c r="BB36" s="510"/>
      <c r="BC36" s="510"/>
      <c r="BD36" s="117"/>
      <c r="BE36" s="117"/>
      <c r="BF36" s="117"/>
      <c r="BG36" s="117"/>
      <c r="BH36" s="117"/>
      <c r="BI36" s="510" t="s">
        <v>75</v>
      </c>
      <c r="BJ36" s="510"/>
      <c r="BK36" s="510"/>
      <c r="BL36" s="117"/>
      <c r="BM36" s="117"/>
      <c r="BN36" s="117"/>
      <c r="BO36" s="117"/>
      <c r="BP36" s="116"/>
      <c r="BQ36" s="83"/>
      <c r="BS36" s="12"/>
      <c r="BT36" s="589" t="str">
        <f>IF(ISBLANK(入力シート!Q49),"",入力シート!Q49)</f>
        <v>△△　●●</v>
      </c>
      <c r="BU36" s="589"/>
      <c r="BV36" s="589"/>
      <c r="BW36" s="589"/>
      <c r="BX36" s="589"/>
      <c r="BY36" s="589"/>
      <c r="BZ36" s="589"/>
      <c r="CA36" s="589"/>
      <c r="CB36" s="589"/>
      <c r="CC36" s="589"/>
      <c r="CD36" s="589"/>
      <c r="CE36" s="589"/>
      <c r="CF36" s="589"/>
      <c r="CG36" s="589"/>
      <c r="CH36" s="589"/>
      <c r="CI36" s="589"/>
      <c r="CJ36" s="589"/>
      <c r="CK36" s="589"/>
      <c r="CL36" s="589"/>
      <c r="CM36" s="589"/>
      <c r="CN36" s="589"/>
      <c r="CO36" s="589"/>
      <c r="CP36" s="589"/>
      <c r="CQ36" s="589"/>
      <c r="CR36" s="589"/>
      <c r="CS36" s="589"/>
      <c r="CT36" s="589"/>
      <c r="CU36" s="589"/>
      <c r="CV36" s="589"/>
      <c r="CW36" s="589"/>
      <c r="CX36" s="589"/>
      <c r="CY36" s="589"/>
      <c r="CZ36" s="589"/>
      <c r="DA36" s="590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274" t="s">
        <v>74</v>
      </c>
      <c r="DT36" s="274"/>
      <c r="DU36" s="274"/>
      <c r="DV36" s="17"/>
      <c r="DW36" s="17"/>
      <c r="DX36" s="17"/>
      <c r="DY36" s="17"/>
      <c r="DZ36" s="17"/>
      <c r="EA36" s="274" t="s">
        <v>75</v>
      </c>
      <c r="EB36" s="274"/>
      <c r="EC36" s="274"/>
      <c r="ED36" s="17"/>
      <c r="EE36" s="17"/>
      <c r="EF36" s="17"/>
      <c r="EG36" s="17"/>
      <c r="EH36" s="24"/>
    </row>
    <row r="37" spans="1:138" ht="24.95" customHeight="1">
      <c r="A37" s="90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5"/>
      <c r="AJ37" s="516" t="s">
        <v>73</v>
      </c>
      <c r="AK37" s="516"/>
      <c r="AL37" s="516"/>
      <c r="AM37" s="516"/>
      <c r="AN37" s="516"/>
      <c r="AO37" s="516"/>
      <c r="AP37" s="516"/>
      <c r="AQ37" s="516"/>
      <c r="AR37" s="516"/>
      <c r="AS37" s="516"/>
      <c r="AT37" s="516"/>
      <c r="AU37" s="516"/>
      <c r="AV37" s="516"/>
      <c r="AW37" s="516"/>
      <c r="AX37" s="516"/>
      <c r="AY37" s="516"/>
      <c r="AZ37" s="516"/>
      <c r="BA37" s="516"/>
      <c r="BB37" s="516"/>
      <c r="BC37" s="516"/>
      <c r="BD37" s="516"/>
      <c r="BE37" s="516"/>
      <c r="BF37" s="516"/>
      <c r="BG37" s="516"/>
      <c r="BH37" s="516"/>
      <c r="BI37" s="516"/>
      <c r="BJ37" s="516"/>
      <c r="BK37" s="516"/>
      <c r="BL37" s="516"/>
      <c r="BM37" s="516"/>
      <c r="BN37" s="516"/>
      <c r="BO37" s="516"/>
      <c r="BP37" s="116"/>
      <c r="BQ37" s="83"/>
      <c r="BS37" s="12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1"/>
      <c r="CN37" s="591"/>
      <c r="CO37" s="591"/>
      <c r="CP37" s="591"/>
      <c r="CQ37" s="591"/>
      <c r="CR37" s="591"/>
      <c r="CS37" s="591"/>
      <c r="CT37" s="591"/>
      <c r="CU37" s="591"/>
      <c r="CV37" s="591"/>
      <c r="CW37" s="591"/>
      <c r="CX37" s="591"/>
      <c r="CY37" s="591"/>
      <c r="CZ37" s="591"/>
      <c r="DA37" s="592"/>
      <c r="DB37" s="593" t="s">
        <v>73</v>
      </c>
      <c r="DC37" s="593"/>
      <c r="DD37" s="593"/>
      <c r="DE37" s="593"/>
      <c r="DF37" s="593"/>
      <c r="DG37" s="593"/>
      <c r="DH37" s="593"/>
      <c r="DI37" s="593"/>
      <c r="DJ37" s="593"/>
      <c r="DK37" s="593"/>
      <c r="DL37" s="593"/>
      <c r="DM37" s="593"/>
      <c r="DN37" s="593"/>
      <c r="DO37" s="593"/>
      <c r="DP37" s="593"/>
      <c r="DQ37" s="593"/>
      <c r="DR37" s="593"/>
      <c r="DS37" s="593"/>
      <c r="DT37" s="593"/>
      <c r="DU37" s="593"/>
      <c r="DV37" s="593"/>
      <c r="DW37" s="593"/>
      <c r="DX37" s="593"/>
      <c r="DY37" s="593"/>
      <c r="DZ37" s="593"/>
      <c r="EA37" s="593"/>
      <c r="EB37" s="593"/>
      <c r="EC37" s="593"/>
      <c r="ED37" s="593"/>
      <c r="EE37" s="593"/>
      <c r="EF37" s="593"/>
      <c r="EG37" s="593"/>
      <c r="EH37" s="24"/>
    </row>
    <row r="38" spans="1:138" ht="15" customHeight="1">
      <c r="A38" s="90"/>
      <c r="B38" s="89"/>
      <c r="C38" s="89"/>
      <c r="D38" s="89"/>
      <c r="E38" s="89"/>
      <c r="F38" s="89"/>
      <c r="G38" s="89"/>
      <c r="H38" s="89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517" t="s">
        <v>61</v>
      </c>
      <c r="AK38" s="518"/>
      <c r="AL38" s="518"/>
      <c r="AM38" s="518"/>
      <c r="AN38" s="518"/>
      <c r="AO38" s="518"/>
      <c r="AP38" s="518"/>
      <c r="AQ38" s="518"/>
      <c r="AR38" s="517" t="s">
        <v>62</v>
      </c>
      <c r="AS38" s="518"/>
      <c r="AT38" s="518"/>
      <c r="AU38" s="518"/>
      <c r="AV38" s="518"/>
      <c r="AW38" s="518"/>
      <c r="AX38" s="518"/>
      <c r="AY38" s="519"/>
      <c r="AZ38" s="517" t="s">
        <v>39</v>
      </c>
      <c r="BA38" s="518"/>
      <c r="BB38" s="518"/>
      <c r="BC38" s="518"/>
      <c r="BD38" s="518"/>
      <c r="BE38" s="518"/>
      <c r="BF38" s="518"/>
      <c r="BG38" s="519"/>
      <c r="BH38" s="518" t="s">
        <v>64</v>
      </c>
      <c r="BI38" s="518"/>
      <c r="BJ38" s="518"/>
      <c r="BK38" s="518"/>
      <c r="BL38" s="518"/>
      <c r="BM38" s="518"/>
      <c r="BN38" s="518"/>
      <c r="BO38" s="518"/>
      <c r="BP38" s="116"/>
      <c r="BQ38" s="83"/>
      <c r="BS38" s="12"/>
      <c r="BT38" s="5"/>
      <c r="BU38" s="5"/>
      <c r="BV38" s="5"/>
      <c r="BW38" s="5"/>
      <c r="BX38" s="5"/>
      <c r="BY38" s="5"/>
      <c r="BZ38" s="5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594" t="s">
        <v>61</v>
      </c>
      <c r="DC38" s="577"/>
      <c r="DD38" s="577"/>
      <c r="DE38" s="577"/>
      <c r="DF38" s="577"/>
      <c r="DG38" s="577"/>
      <c r="DH38" s="577"/>
      <c r="DI38" s="577"/>
      <c r="DJ38" s="594" t="s">
        <v>62</v>
      </c>
      <c r="DK38" s="577"/>
      <c r="DL38" s="577"/>
      <c r="DM38" s="577"/>
      <c r="DN38" s="577"/>
      <c r="DO38" s="577"/>
      <c r="DP38" s="577"/>
      <c r="DQ38" s="595"/>
      <c r="DR38" s="594" t="s">
        <v>39</v>
      </c>
      <c r="DS38" s="577"/>
      <c r="DT38" s="577"/>
      <c r="DU38" s="577"/>
      <c r="DV38" s="577"/>
      <c r="DW38" s="577"/>
      <c r="DX38" s="577"/>
      <c r="DY38" s="595"/>
      <c r="DZ38" s="577" t="s">
        <v>64</v>
      </c>
      <c r="EA38" s="577"/>
      <c r="EB38" s="577"/>
      <c r="EC38" s="577"/>
      <c r="ED38" s="577"/>
      <c r="EE38" s="577"/>
      <c r="EF38" s="577"/>
      <c r="EG38" s="577"/>
      <c r="EH38" s="24"/>
    </row>
    <row r="39" spans="1:138" ht="50.1" customHeight="1">
      <c r="A39" s="90"/>
      <c r="B39" s="89"/>
      <c r="C39" s="89"/>
      <c r="D39" s="89"/>
      <c r="E39" s="89"/>
      <c r="F39" s="89"/>
      <c r="G39" s="89"/>
      <c r="H39" s="89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509"/>
      <c r="AK39" s="510"/>
      <c r="AL39" s="510"/>
      <c r="AM39" s="510"/>
      <c r="AN39" s="510"/>
      <c r="AO39" s="510"/>
      <c r="AP39" s="510"/>
      <c r="AQ39" s="510"/>
      <c r="AR39" s="509"/>
      <c r="AS39" s="510"/>
      <c r="AT39" s="510"/>
      <c r="AU39" s="510"/>
      <c r="AV39" s="510"/>
      <c r="AW39" s="510"/>
      <c r="AX39" s="510"/>
      <c r="AY39" s="511"/>
      <c r="AZ39" s="509"/>
      <c r="BA39" s="510"/>
      <c r="BB39" s="510"/>
      <c r="BC39" s="510"/>
      <c r="BD39" s="510"/>
      <c r="BE39" s="510"/>
      <c r="BF39" s="510"/>
      <c r="BG39" s="511"/>
      <c r="BH39" s="510"/>
      <c r="BI39" s="510"/>
      <c r="BJ39" s="510"/>
      <c r="BK39" s="510"/>
      <c r="BL39" s="510"/>
      <c r="BM39" s="510"/>
      <c r="BN39" s="510"/>
      <c r="BO39" s="510"/>
      <c r="BP39" s="116"/>
      <c r="BQ39" s="83"/>
      <c r="BS39" s="12"/>
      <c r="BT39" s="5"/>
      <c r="BU39" s="5"/>
      <c r="BV39" s="5"/>
      <c r="BW39" s="5"/>
      <c r="BX39" s="5"/>
      <c r="BY39" s="5"/>
      <c r="BZ39" s="5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273"/>
      <c r="DC39" s="274"/>
      <c r="DD39" s="274"/>
      <c r="DE39" s="274"/>
      <c r="DF39" s="274"/>
      <c r="DG39" s="274"/>
      <c r="DH39" s="274"/>
      <c r="DI39" s="274"/>
      <c r="DJ39" s="273"/>
      <c r="DK39" s="274"/>
      <c r="DL39" s="274"/>
      <c r="DM39" s="274"/>
      <c r="DN39" s="274"/>
      <c r="DO39" s="274"/>
      <c r="DP39" s="274"/>
      <c r="DQ39" s="578"/>
      <c r="DR39" s="273"/>
      <c r="DS39" s="274"/>
      <c r="DT39" s="274"/>
      <c r="DU39" s="274"/>
      <c r="DV39" s="274"/>
      <c r="DW39" s="274"/>
      <c r="DX39" s="274"/>
      <c r="DY39" s="578"/>
      <c r="DZ39" s="274"/>
      <c r="EA39" s="274"/>
      <c r="EB39" s="274"/>
      <c r="EC39" s="274"/>
      <c r="ED39" s="274"/>
      <c r="EE39" s="274"/>
      <c r="EF39" s="274"/>
      <c r="EG39" s="274"/>
      <c r="EH39" s="24"/>
    </row>
    <row r="40" spans="1:138" ht="1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8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</row>
    <row r="41" spans="1:138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12"/>
      <c r="AW41" s="12"/>
      <c r="AX41" s="12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12"/>
      <c r="DO41" s="12"/>
      <c r="DP41" s="12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</row>
  </sheetData>
  <mergeCells count="216">
    <mergeCell ref="B6:AI6"/>
    <mergeCell ref="BT6:DA6"/>
    <mergeCell ref="DA10:DF10"/>
    <mergeCell ref="DA8:DF8"/>
    <mergeCell ref="AI8:AN8"/>
    <mergeCell ref="AI10:AN10"/>
    <mergeCell ref="DB39:DI39"/>
    <mergeCell ref="DJ39:DQ39"/>
    <mergeCell ref="DR39:DY39"/>
    <mergeCell ref="BT20:DA20"/>
    <mergeCell ref="BT18:DA18"/>
    <mergeCell ref="DB18:EG18"/>
    <mergeCell ref="BT19:DA19"/>
    <mergeCell ref="DB19:DE19"/>
    <mergeCell ref="DF19:DJ19"/>
    <mergeCell ref="DK19:DM19"/>
    <mergeCell ref="DN19:DR19"/>
    <mergeCell ref="DS19:DU19"/>
    <mergeCell ref="DV19:DZ19"/>
    <mergeCell ref="EA19:EC19"/>
    <mergeCell ref="ED19:EG19"/>
    <mergeCell ref="BT14:EG14"/>
    <mergeCell ref="BT15:DK15"/>
    <mergeCell ref="DL15:DN15"/>
    <mergeCell ref="DZ39:EG39"/>
    <mergeCell ref="BS1:EG3"/>
    <mergeCell ref="DB35:EG35"/>
    <mergeCell ref="BT36:DA37"/>
    <mergeCell ref="DS36:DU36"/>
    <mergeCell ref="EA36:EC36"/>
    <mergeCell ref="DB37:EG37"/>
    <mergeCell ref="DB38:DI38"/>
    <mergeCell ref="DJ38:DQ38"/>
    <mergeCell ref="DR38:DY38"/>
    <mergeCell ref="DZ38:EG38"/>
    <mergeCell ref="BT33:DA33"/>
    <mergeCell ref="DB33:EG33"/>
    <mergeCell ref="BT34:DA34"/>
    <mergeCell ref="DE34:DH34"/>
    <mergeCell ref="DI34:DM34"/>
    <mergeCell ref="DN34:DP34"/>
    <mergeCell ref="DQ34:DU34"/>
    <mergeCell ref="DV34:DX34"/>
    <mergeCell ref="DY34:EC34"/>
    <mergeCell ref="ED34:EF34"/>
    <mergeCell ref="DB29:DI29"/>
    <mergeCell ref="DJ29:DQ29"/>
    <mergeCell ref="DR29:DY29"/>
    <mergeCell ref="DZ29:EG29"/>
    <mergeCell ref="DB30:DI30"/>
    <mergeCell ref="DJ30:DQ30"/>
    <mergeCell ref="DR30:DY30"/>
    <mergeCell ref="DZ30:EG30"/>
    <mergeCell ref="BT32:DA32"/>
    <mergeCell ref="BT25:BW25"/>
    <mergeCell ref="BX25:CA25"/>
    <mergeCell ref="CE25:CH25"/>
    <mergeCell ref="CI25:CJ26"/>
    <mergeCell ref="CK25:CM25"/>
    <mergeCell ref="CP25:CS26"/>
    <mergeCell ref="CW25:CZ26"/>
    <mergeCell ref="DB25:EG25"/>
    <mergeCell ref="BT26:BW26"/>
    <mergeCell ref="BX26:CA26"/>
    <mergeCell ref="CE26:CH26"/>
    <mergeCell ref="CK26:CM26"/>
    <mergeCell ref="DB26:EC28"/>
    <mergeCell ref="ED26:EG28"/>
    <mergeCell ref="CG28:CH28"/>
    <mergeCell ref="CO28:CP28"/>
    <mergeCell ref="CW28:CX28"/>
    <mergeCell ref="ED21:EG21"/>
    <mergeCell ref="BT22:DA22"/>
    <mergeCell ref="DB22:DE23"/>
    <mergeCell ref="DF22:DJ23"/>
    <mergeCell ref="DK22:DM23"/>
    <mergeCell ref="DN22:DR23"/>
    <mergeCell ref="DS22:DU23"/>
    <mergeCell ref="DV22:DZ23"/>
    <mergeCell ref="EA22:EC23"/>
    <mergeCell ref="ED22:EG23"/>
    <mergeCell ref="BT23:DA23"/>
    <mergeCell ref="BT21:DA21"/>
    <mergeCell ref="DB21:DE21"/>
    <mergeCell ref="DF21:DJ21"/>
    <mergeCell ref="DK21:DM21"/>
    <mergeCell ref="DN21:DR21"/>
    <mergeCell ref="DS21:DU21"/>
    <mergeCell ref="DV21:DZ21"/>
    <mergeCell ref="EA21:EC21"/>
    <mergeCell ref="DO15:DQ15"/>
    <mergeCell ref="DR15:EG15"/>
    <mergeCell ref="BT16:DA16"/>
    <mergeCell ref="DB16:DE17"/>
    <mergeCell ref="DF16:DJ17"/>
    <mergeCell ref="DK16:DM17"/>
    <mergeCell ref="DN16:DR17"/>
    <mergeCell ref="DS16:DU17"/>
    <mergeCell ref="DV16:DZ17"/>
    <mergeCell ref="EA16:EC17"/>
    <mergeCell ref="ED16:EG17"/>
    <mergeCell ref="BT17:DA17"/>
    <mergeCell ref="DG8:EG8"/>
    <mergeCell ref="DG9:ED9"/>
    <mergeCell ref="EE9:EG10"/>
    <mergeCell ref="DG10:ED10"/>
    <mergeCell ref="BT12:EG12"/>
    <mergeCell ref="BT13:DK13"/>
    <mergeCell ref="DL13:DN13"/>
    <mergeCell ref="DO13:DQ13"/>
    <mergeCell ref="DR13:EG13"/>
    <mergeCell ref="B33:AI33"/>
    <mergeCell ref="AJ33:BO33"/>
    <mergeCell ref="B34:AI34"/>
    <mergeCell ref="AJ30:AQ30"/>
    <mergeCell ref="AR30:AY30"/>
    <mergeCell ref="AZ30:BG30"/>
    <mergeCell ref="BH30:BO30"/>
    <mergeCell ref="B32:AI32"/>
    <mergeCell ref="BD21:BH21"/>
    <mergeCell ref="BI21:BK21"/>
    <mergeCell ref="BL21:BO21"/>
    <mergeCell ref="AJ22:AM23"/>
    <mergeCell ref="AN22:AR23"/>
    <mergeCell ref="AS22:AU23"/>
    <mergeCell ref="AV22:AZ23"/>
    <mergeCell ref="BA22:BC23"/>
    <mergeCell ref="BD22:BH23"/>
    <mergeCell ref="BI22:BK23"/>
    <mergeCell ref="BL22:BO23"/>
    <mergeCell ref="AJ21:AM21"/>
    <mergeCell ref="AN21:AR21"/>
    <mergeCell ref="AS21:AU21"/>
    <mergeCell ref="AV21:AZ21"/>
    <mergeCell ref="BA21:BC21"/>
    <mergeCell ref="B15:AS15"/>
    <mergeCell ref="AT15:AV15"/>
    <mergeCell ref="AW15:AY15"/>
    <mergeCell ref="AZ15:BO15"/>
    <mergeCell ref="AJ19:AM19"/>
    <mergeCell ref="AN19:AR19"/>
    <mergeCell ref="AS19:AU19"/>
    <mergeCell ref="AV19:AZ19"/>
    <mergeCell ref="BA19:BC19"/>
    <mergeCell ref="B25:E25"/>
    <mergeCell ref="AE25:AH26"/>
    <mergeCell ref="B16:AI16"/>
    <mergeCell ref="B17:AI17"/>
    <mergeCell ref="AJ16:AM17"/>
    <mergeCell ref="AS16:AU17"/>
    <mergeCell ref="AN16:AR17"/>
    <mergeCell ref="AO8:BO8"/>
    <mergeCell ref="P1:BA3"/>
    <mergeCell ref="B12:BO12"/>
    <mergeCell ref="B14:BO14"/>
    <mergeCell ref="B13:AS13"/>
    <mergeCell ref="AT13:AV13"/>
    <mergeCell ref="BD19:BH19"/>
    <mergeCell ref="BI19:BK19"/>
    <mergeCell ref="BL19:BO19"/>
    <mergeCell ref="AO10:BL10"/>
    <mergeCell ref="AO9:BL9"/>
    <mergeCell ref="BM9:BO10"/>
    <mergeCell ref="AV16:AZ17"/>
    <mergeCell ref="BA16:BC17"/>
    <mergeCell ref="BD16:BH17"/>
    <mergeCell ref="BI16:BK17"/>
    <mergeCell ref="BL16:BO17"/>
    <mergeCell ref="AM34:AP34"/>
    <mergeCell ref="B26:E26"/>
    <mergeCell ref="F25:I25"/>
    <mergeCell ref="F26:I26"/>
    <mergeCell ref="B18:AI18"/>
    <mergeCell ref="B19:AI19"/>
    <mergeCell ref="AJ35:BO35"/>
    <mergeCell ref="AE28:AF28"/>
    <mergeCell ref="O28:P28"/>
    <mergeCell ref="W28:X28"/>
    <mergeCell ref="Q25:R26"/>
    <mergeCell ref="S25:U25"/>
    <mergeCell ref="S26:U26"/>
    <mergeCell ref="X25:AA26"/>
    <mergeCell ref="M25:P25"/>
    <mergeCell ref="M26:P26"/>
    <mergeCell ref="BL26:BO28"/>
    <mergeCell ref="AJ26:BK28"/>
    <mergeCell ref="AJ29:AQ29"/>
    <mergeCell ref="AR29:AY29"/>
    <mergeCell ref="AZ29:BG29"/>
    <mergeCell ref="BH29:BO29"/>
    <mergeCell ref="B20:AI20"/>
    <mergeCell ref="B21:AI21"/>
    <mergeCell ref="AW13:AY13"/>
    <mergeCell ref="AZ13:BO13"/>
    <mergeCell ref="AJ39:AQ39"/>
    <mergeCell ref="AR39:AY39"/>
    <mergeCell ref="AZ39:BG39"/>
    <mergeCell ref="BH39:BO39"/>
    <mergeCell ref="B36:AI37"/>
    <mergeCell ref="AJ37:BO37"/>
    <mergeCell ref="BA36:BC36"/>
    <mergeCell ref="BI36:BK36"/>
    <mergeCell ref="AJ38:AQ38"/>
    <mergeCell ref="AR38:AY38"/>
    <mergeCell ref="AZ38:BG38"/>
    <mergeCell ref="BH38:BO38"/>
    <mergeCell ref="AJ25:BO25"/>
    <mergeCell ref="AJ18:BO18"/>
    <mergeCell ref="B22:AI22"/>
    <mergeCell ref="B23:AI23"/>
    <mergeCell ref="BL34:BN34"/>
    <mergeCell ref="BG34:BK34"/>
    <mergeCell ref="AQ34:AU34"/>
    <mergeCell ref="AV34:AX34"/>
    <mergeCell ref="AY34:BC34"/>
    <mergeCell ref="BD34:BF34"/>
  </mergeCells>
  <phoneticPr fontId="5"/>
  <pageMargins left="0.98425196850393704" right="0.59055118110236227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EH41"/>
  <sheetViews>
    <sheetView view="pageBreakPreview" zoomScale="90" zoomScaleNormal="100" zoomScaleSheetLayoutView="90" workbookViewId="0">
      <selection activeCell="A3" sqref="A3:BP3"/>
    </sheetView>
  </sheetViews>
  <sheetFormatPr defaultColWidth="1.25" defaultRowHeight="15" customHeight="1"/>
  <cols>
    <col min="1" max="48" width="1.25" style="2" customWidth="1"/>
    <col min="49" max="50" width="1.125" style="2" customWidth="1"/>
    <col min="51" max="70" width="1.25" style="2"/>
    <col min="71" max="118" width="1.25" style="2" customWidth="1"/>
    <col min="119" max="120" width="1.125" style="2" customWidth="1"/>
    <col min="121" max="16384" width="1.25" style="2"/>
  </cols>
  <sheetData>
    <row r="1" spans="1:138" ht="15" customHeight="1">
      <c r="A1" s="125"/>
      <c r="B1" s="125"/>
      <c r="C1" s="125"/>
      <c r="D1" s="125"/>
      <c r="E1" s="125"/>
      <c r="F1" s="125"/>
      <c r="G1" s="126"/>
      <c r="H1" s="126"/>
      <c r="I1" s="126"/>
      <c r="J1" s="126"/>
      <c r="K1" s="126"/>
      <c r="L1" s="126"/>
      <c r="M1" s="126"/>
      <c r="N1" s="126"/>
      <c r="O1" s="126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8"/>
      <c r="BN1" s="128"/>
      <c r="BO1" s="128"/>
      <c r="BP1" s="128"/>
      <c r="BQ1" s="125"/>
      <c r="BU1" s="253" t="s">
        <v>201</v>
      </c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5"/>
      <c r="EF1" s="15"/>
      <c r="EG1" s="15"/>
      <c r="EH1" s="15"/>
    </row>
    <row r="2" spans="1:138" ht="15" customHeight="1">
      <c r="A2" s="125"/>
      <c r="B2" s="125"/>
      <c r="C2" s="125"/>
      <c r="D2" s="125"/>
      <c r="E2" s="127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6"/>
      <c r="BC2" s="126"/>
      <c r="BD2" s="126"/>
      <c r="BE2" s="126"/>
      <c r="BF2" s="126"/>
      <c r="BG2" s="126"/>
      <c r="BH2" s="349" t="s">
        <v>77</v>
      </c>
      <c r="BI2" s="349"/>
      <c r="BJ2" s="349"/>
      <c r="BK2" s="349"/>
      <c r="BL2" s="349"/>
      <c r="BM2" s="123"/>
      <c r="BN2" s="123"/>
      <c r="BO2" s="123"/>
      <c r="BP2" s="128"/>
      <c r="BQ2" s="125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0"/>
      <c r="DU2" s="10"/>
      <c r="DV2" s="10"/>
      <c r="DW2" s="10"/>
      <c r="DX2" s="10"/>
      <c r="DY2" s="10"/>
      <c r="DZ2" s="256" t="s">
        <v>77</v>
      </c>
      <c r="EA2" s="256"/>
      <c r="EB2" s="256"/>
      <c r="EC2" s="256"/>
      <c r="ED2" s="256"/>
      <c r="EE2" s="5"/>
      <c r="EF2" s="5"/>
      <c r="EG2" s="5"/>
      <c r="EH2" s="15"/>
    </row>
    <row r="3" spans="1:138" ht="30" customHeight="1">
      <c r="A3" s="619" t="s">
        <v>76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19"/>
      <c r="AT3" s="619"/>
      <c r="AU3" s="619"/>
      <c r="AV3" s="619"/>
      <c r="AW3" s="619"/>
      <c r="AX3" s="619"/>
      <c r="AY3" s="619"/>
      <c r="AZ3" s="619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  <c r="BL3" s="619"/>
      <c r="BM3" s="619"/>
      <c r="BN3" s="619"/>
      <c r="BO3" s="619"/>
      <c r="BP3" s="619"/>
      <c r="BQ3" s="125"/>
      <c r="BS3" s="620" t="s">
        <v>76</v>
      </c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620"/>
      <c r="DL3" s="620"/>
      <c r="DM3" s="620"/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620"/>
      <c r="DY3" s="620"/>
      <c r="DZ3" s="620"/>
      <c r="EA3" s="620"/>
      <c r="EB3" s="620"/>
      <c r="EC3" s="620"/>
      <c r="ED3" s="620"/>
      <c r="EE3" s="620"/>
      <c r="EF3" s="620"/>
      <c r="EG3" s="620"/>
      <c r="EH3" s="620"/>
    </row>
    <row r="4" spans="1:138" ht="1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9"/>
      <c r="BG4" s="121"/>
      <c r="BH4" s="264" t="s">
        <v>78</v>
      </c>
      <c r="BI4" s="264"/>
      <c r="BJ4" s="264"/>
      <c r="BK4" s="264"/>
      <c r="BL4" s="264"/>
      <c r="BM4" s="121"/>
      <c r="BN4" s="121"/>
      <c r="BO4" s="121"/>
      <c r="BP4" s="121"/>
      <c r="BQ4" s="125"/>
      <c r="BS4" s="19"/>
      <c r="BT4" s="19"/>
      <c r="BU4" s="19"/>
      <c r="BV4" s="19"/>
      <c r="BW4" s="16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Y4" s="5"/>
      <c r="DZ4" s="256" t="s">
        <v>78</v>
      </c>
      <c r="EA4" s="256"/>
      <c r="EB4" s="256"/>
      <c r="EC4" s="256"/>
      <c r="ED4" s="256"/>
      <c r="EE4" s="5"/>
      <c r="EF4" s="5"/>
      <c r="EG4" s="5"/>
      <c r="EH4" s="5"/>
    </row>
    <row r="5" spans="1:138" ht="1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5"/>
      <c r="BS5" s="19"/>
      <c r="BT5" s="19"/>
      <c r="BU5" s="19"/>
      <c r="BV5" s="19"/>
      <c r="BW5" s="1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</row>
    <row r="6" spans="1:138" ht="15" customHeight="1">
      <c r="A6" s="129"/>
      <c r="B6" s="121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25"/>
      <c r="BT6" s="5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</row>
    <row r="7" spans="1:138" ht="15" customHeight="1">
      <c r="A7" s="121"/>
      <c r="B7" s="355" t="s">
        <v>32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121"/>
      <c r="BQ7" s="125"/>
      <c r="BS7" s="19"/>
      <c r="BT7" s="563" t="s">
        <v>32</v>
      </c>
      <c r="BU7" s="563"/>
      <c r="BV7" s="563"/>
      <c r="BW7" s="563"/>
      <c r="BX7" s="563"/>
      <c r="BY7" s="563"/>
      <c r="BZ7" s="563"/>
      <c r="CA7" s="563"/>
      <c r="CB7" s="563"/>
      <c r="CC7" s="563"/>
      <c r="CD7" s="563"/>
      <c r="CE7" s="563"/>
      <c r="CF7" s="563"/>
      <c r="CG7" s="563"/>
      <c r="CH7" s="563"/>
      <c r="CI7" s="563"/>
      <c r="CJ7" s="563"/>
      <c r="CK7" s="563"/>
      <c r="CL7" s="563"/>
      <c r="CM7" s="563"/>
      <c r="CN7" s="563"/>
      <c r="CO7" s="563"/>
      <c r="CP7" s="563"/>
      <c r="CQ7" s="563"/>
      <c r="CR7" s="563"/>
      <c r="CS7" s="563"/>
      <c r="CT7" s="563"/>
      <c r="CU7" s="563"/>
      <c r="CV7" s="563"/>
      <c r="CW7" s="563"/>
      <c r="CX7" s="563"/>
      <c r="CY7" s="563"/>
      <c r="CZ7" s="563"/>
      <c r="DA7" s="563"/>
      <c r="DB7" s="563"/>
      <c r="DC7" s="563"/>
      <c r="DD7" s="563"/>
      <c r="DE7" s="563"/>
      <c r="DF7" s="563"/>
      <c r="DG7" s="563"/>
      <c r="DH7" s="563"/>
      <c r="DI7" s="563"/>
      <c r="DJ7" s="563"/>
      <c r="DK7" s="563"/>
      <c r="DL7" s="563"/>
      <c r="DM7" s="563"/>
      <c r="DN7" s="563"/>
      <c r="DO7" s="563"/>
      <c r="DP7" s="563"/>
      <c r="DQ7" s="563"/>
      <c r="DR7" s="563"/>
      <c r="DS7" s="563"/>
      <c r="DT7" s="563"/>
      <c r="DU7" s="563"/>
      <c r="DV7" s="563"/>
      <c r="DW7" s="563"/>
      <c r="DX7" s="563"/>
      <c r="DY7" s="563"/>
      <c r="DZ7" s="563"/>
      <c r="EA7" s="563"/>
      <c r="EB7" s="563"/>
      <c r="EC7" s="563"/>
      <c r="ED7" s="563"/>
      <c r="EE7" s="563"/>
      <c r="EF7" s="563"/>
      <c r="EG7" s="563"/>
      <c r="EH7" s="5"/>
    </row>
    <row r="8" spans="1:138" ht="30" customHeight="1">
      <c r="A8" s="121"/>
      <c r="B8" s="546" t="str">
        <f>IF(ISBLANK('A票　1'!$I$27),"",'A票　1'!$I$27) &amp; "　" &amp; IF(ISBLANK('A票　1'!$I$28),"",'A票　1'!$I$28)</f>
        <v>　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546"/>
      <c r="AQ8" s="546"/>
      <c r="AR8" s="546"/>
      <c r="AS8" s="546"/>
      <c r="AT8" s="508" t="str">
        <f>IF($AW$8&lt;&gt;"","他","")</f>
        <v/>
      </c>
      <c r="AU8" s="508"/>
      <c r="AV8" s="508"/>
      <c r="AW8" s="508" t="str">
        <f>IF(COUNTA(入力シート!$H$27:$H$44)=0,"",COUNTA(入力シート!$H$27:$H$44))</f>
        <v/>
      </c>
      <c r="AX8" s="508"/>
      <c r="AY8" s="508"/>
      <c r="AZ8" s="508" t="str">
        <f>IF($AW$8&lt;&gt;"","件（別紙のリストのとおり）","")</f>
        <v/>
      </c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121"/>
      <c r="BQ8" s="125"/>
      <c r="BS8" s="19"/>
      <c r="BT8" s="564" t="str">
        <f>IF(ISBLANK(入力シート!P25),"",入力シート!P25) &amp; "　" &amp; IF(ISBLANK(入力シート!P26),"",入力シート!P26)</f>
        <v>市営住宅中央台第一団地11号棟9号室　4月期内装他退去修繕</v>
      </c>
      <c r="BU8" s="564"/>
      <c r="BV8" s="564"/>
      <c r="BW8" s="564"/>
      <c r="BX8" s="564"/>
      <c r="BY8" s="564"/>
      <c r="BZ8" s="564"/>
      <c r="CA8" s="564"/>
      <c r="CB8" s="564"/>
      <c r="CC8" s="564"/>
      <c r="CD8" s="564"/>
      <c r="CE8" s="564"/>
      <c r="CF8" s="564"/>
      <c r="CG8" s="564"/>
      <c r="CH8" s="564"/>
      <c r="CI8" s="564"/>
      <c r="CJ8" s="564"/>
      <c r="CK8" s="564"/>
      <c r="CL8" s="564"/>
      <c r="CM8" s="564"/>
      <c r="CN8" s="564"/>
      <c r="CO8" s="564"/>
      <c r="CP8" s="564"/>
      <c r="CQ8" s="564"/>
      <c r="CR8" s="564"/>
      <c r="CS8" s="564"/>
      <c r="CT8" s="564"/>
      <c r="CU8" s="564"/>
      <c r="CV8" s="564"/>
      <c r="CW8" s="564"/>
      <c r="CX8" s="564"/>
      <c r="CY8" s="564"/>
      <c r="CZ8" s="564"/>
      <c r="DA8" s="564"/>
      <c r="DB8" s="564"/>
      <c r="DC8" s="564"/>
      <c r="DD8" s="564"/>
      <c r="DE8" s="564"/>
      <c r="DF8" s="564"/>
      <c r="DG8" s="564"/>
      <c r="DH8" s="564"/>
      <c r="DI8" s="564"/>
      <c r="DJ8" s="564"/>
      <c r="DK8" s="564"/>
      <c r="DL8" s="565" t="str">
        <f>IF(DO8&lt;&gt;"","他","")</f>
        <v>他</v>
      </c>
      <c r="DM8" s="565"/>
      <c r="DN8" s="565"/>
      <c r="DO8" s="565">
        <f>IF(COUNT(入力シート!$V$27:$V$54)=0,"",COUNT(入力シート!$V$27:$V$43))</f>
        <v>17</v>
      </c>
      <c r="DP8" s="565"/>
      <c r="DQ8" s="565"/>
      <c r="DR8" s="289" t="str">
        <f>IF(DO8&lt;&gt;"","件（別紙のリストのとおり）","")</f>
        <v>件（別紙のリストのとおり）</v>
      </c>
      <c r="DS8" s="289"/>
      <c r="DT8" s="289"/>
      <c r="DU8" s="289"/>
      <c r="DV8" s="289"/>
      <c r="DW8" s="289"/>
      <c r="DX8" s="289"/>
      <c r="DY8" s="289"/>
      <c r="DZ8" s="289"/>
      <c r="EA8" s="289"/>
      <c r="EB8" s="289"/>
      <c r="EC8" s="289"/>
      <c r="ED8" s="289"/>
      <c r="EE8" s="289"/>
      <c r="EF8" s="289"/>
      <c r="EG8" s="289"/>
      <c r="EH8" s="19"/>
    </row>
    <row r="9" spans="1:138" ht="15" customHeight="1">
      <c r="A9" s="121"/>
      <c r="B9" s="367" t="s">
        <v>33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121"/>
      <c r="BQ9" s="125"/>
      <c r="BS9" s="19"/>
      <c r="BT9" s="603" t="s">
        <v>33</v>
      </c>
      <c r="BU9" s="603"/>
      <c r="BV9" s="603"/>
      <c r="BW9" s="603"/>
      <c r="BX9" s="603"/>
      <c r="BY9" s="603"/>
      <c r="BZ9" s="603"/>
      <c r="CA9" s="603"/>
      <c r="CB9" s="603"/>
      <c r="CC9" s="603"/>
      <c r="CD9" s="603"/>
      <c r="CE9" s="603"/>
      <c r="CF9" s="603"/>
      <c r="CG9" s="603"/>
      <c r="CH9" s="603"/>
      <c r="CI9" s="603"/>
      <c r="CJ9" s="603"/>
      <c r="CK9" s="603"/>
      <c r="CL9" s="603"/>
      <c r="CM9" s="603"/>
      <c r="CN9" s="603"/>
      <c r="CO9" s="603"/>
      <c r="CP9" s="603"/>
      <c r="CQ9" s="603"/>
      <c r="CR9" s="603"/>
      <c r="CS9" s="603"/>
      <c r="CT9" s="603"/>
      <c r="CU9" s="603"/>
      <c r="CV9" s="603"/>
      <c r="CW9" s="603"/>
      <c r="CX9" s="603"/>
      <c r="CY9" s="603"/>
      <c r="CZ9" s="603"/>
      <c r="DA9" s="603"/>
      <c r="DB9" s="603"/>
      <c r="DC9" s="603"/>
      <c r="DD9" s="603"/>
      <c r="DE9" s="603"/>
      <c r="DF9" s="603"/>
      <c r="DG9" s="603"/>
      <c r="DH9" s="603"/>
      <c r="DI9" s="603"/>
      <c r="DJ9" s="603"/>
      <c r="DK9" s="603"/>
      <c r="DL9" s="603"/>
      <c r="DM9" s="603"/>
      <c r="DN9" s="603"/>
      <c r="DO9" s="603"/>
      <c r="DP9" s="603"/>
      <c r="DQ9" s="603"/>
      <c r="DR9" s="603"/>
      <c r="DS9" s="603"/>
      <c r="DT9" s="603"/>
      <c r="DU9" s="603"/>
      <c r="DV9" s="603"/>
      <c r="DW9" s="603"/>
      <c r="DX9" s="603"/>
      <c r="DY9" s="603"/>
      <c r="DZ9" s="603"/>
      <c r="EA9" s="603"/>
      <c r="EB9" s="603"/>
      <c r="EC9" s="603"/>
      <c r="ED9" s="603"/>
      <c r="EE9" s="603"/>
      <c r="EF9" s="603"/>
      <c r="EG9" s="603"/>
      <c r="EH9" s="5"/>
    </row>
    <row r="10" spans="1:138" ht="30" customHeight="1">
      <c r="A10" s="121"/>
      <c r="B10" s="546" t="str">
        <f>IF(ISBLANK('A票　1'!$I$27),"",'A票　1'!$I$27)</f>
        <v/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546"/>
      <c r="AO10" s="546"/>
      <c r="AP10" s="546"/>
      <c r="AQ10" s="546"/>
      <c r="AR10" s="546"/>
      <c r="AS10" s="546"/>
      <c r="AT10" s="508" t="str">
        <f>IF($AW$10&lt;&gt;"","他","")</f>
        <v/>
      </c>
      <c r="AU10" s="508"/>
      <c r="AV10" s="508"/>
      <c r="AW10" s="508" t="str">
        <f>IF(COUNTA(入力シート!$H$27:$H$44)=0,"",COUNTA(入力シート!$H$27:$H$44))</f>
        <v/>
      </c>
      <c r="AX10" s="508"/>
      <c r="AY10" s="508"/>
      <c r="AZ10" s="508" t="str">
        <f>IF($AW$10&lt;&gt;"","件（別紙のリストのとおり）","")</f>
        <v/>
      </c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121"/>
      <c r="BQ10" s="125"/>
      <c r="BS10" s="19"/>
      <c r="BT10" s="564" t="str">
        <f>IF(ISBLANK(入力シート!P25),"",入力シート!P25)</f>
        <v>市営住宅中央台第一団地11号棟9号室</v>
      </c>
      <c r="BU10" s="564"/>
      <c r="BV10" s="564"/>
      <c r="BW10" s="564"/>
      <c r="BX10" s="564"/>
      <c r="BY10" s="564"/>
      <c r="BZ10" s="564"/>
      <c r="CA10" s="564"/>
      <c r="CB10" s="564"/>
      <c r="CC10" s="564"/>
      <c r="CD10" s="564"/>
      <c r="CE10" s="564"/>
      <c r="CF10" s="564"/>
      <c r="CG10" s="564"/>
      <c r="CH10" s="564"/>
      <c r="CI10" s="564"/>
      <c r="CJ10" s="564"/>
      <c r="CK10" s="564"/>
      <c r="CL10" s="564"/>
      <c r="CM10" s="564"/>
      <c r="CN10" s="564"/>
      <c r="CO10" s="564"/>
      <c r="CP10" s="564"/>
      <c r="CQ10" s="564"/>
      <c r="CR10" s="564"/>
      <c r="CS10" s="564"/>
      <c r="CT10" s="564"/>
      <c r="CU10" s="564"/>
      <c r="CV10" s="564"/>
      <c r="CW10" s="564"/>
      <c r="CX10" s="564"/>
      <c r="CY10" s="564"/>
      <c r="CZ10" s="564"/>
      <c r="DA10" s="564"/>
      <c r="DB10" s="564"/>
      <c r="DC10" s="564"/>
      <c r="DD10" s="564"/>
      <c r="DE10" s="564"/>
      <c r="DF10" s="564"/>
      <c r="DG10" s="564"/>
      <c r="DH10" s="564"/>
      <c r="DI10" s="564"/>
      <c r="DJ10" s="564"/>
      <c r="DK10" s="564"/>
      <c r="DL10" s="565" t="str">
        <f>IF(DO10&lt;&gt;"","他","")</f>
        <v>他</v>
      </c>
      <c r="DM10" s="565"/>
      <c r="DN10" s="565"/>
      <c r="DO10" s="565">
        <f>IF(COUNT(入力シート!$V$27:$V$54)=0,"",COUNT(入力シート!$V$27:$V$43))</f>
        <v>17</v>
      </c>
      <c r="DP10" s="565"/>
      <c r="DQ10" s="565"/>
      <c r="DR10" s="289" t="str">
        <f>IF(DO10&lt;&gt;"","件（別紙のリストのとおり）","")</f>
        <v>件（別紙のリストのとおり）</v>
      </c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19"/>
    </row>
    <row r="11" spans="1:138" ht="15" customHeight="1">
      <c r="A11" s="121"/>
      <c r="B11" s="367" t="s">
        <v>88</v>
      </c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121"/>
      <c r="BQ11" s="125"/>
      <c r="BS11" s="19"/>
      <c r="BT11" s="603" t="s">
        <v>88</v>
      </c>
      <c r="BU11" s="603"/>
      <c r="BV11" s="603"/>
      <c r="BW11" s="603"/>
      <c r="BX11" s="603"/>
      <c r="BY11" s="603"/>
      <c r="BZ11" s="603"/>
      <c r="CA11" s="603"/>
      <c r="CB11" s="603"/>
      <c r="CC11" s="603"/>
      <c r="CD11" s="603"/>
      <c r="CE11" s="603"/>
      <c r="CF11" s="603"/>
      <c r="CG11" s="603"/>
      <c r="CH11" s="603"/>
      <c r="CI11" s="603"/>
      <c r="CJ11" s="603"/>
      <c r="CK11" s="603"/>
      <c r="CL11" s="603"/>
      <c r="CM11" s="603"/>
      <c r="CN11" s="603"/>
      <c r="CO11" s="603"/>
      <c r="CP11" s="603"/>
      <c r="CQ11" s="603"/>
      <c r="CR11" s="603"/>
      <c r="CS11" s="603"/>
      <c r="CT11" s="603"/>
      <c r="CU11" s="603"/>
      <c r="CV11" s="603"/>
      <c r="CW11" s="603"/>
      <c r="CX11" s="603"/>
      <c r="CY11" s="603"/>
      <c r="CZ11" s="603"/>
      <c r="DA11" s="603"/>
      <c r="DB11" s="603"/>
      <c r="DC11" s="603"/>
      <c r="DD11" s="603"/>
      <c r="DE11" s="603"/>
      <c r="DF11" s="603"/>
      <c r="DG11" s="603"/>
      <c r="DH11" s="603"/>
      <c r="DI11" s="603"/>
      <c r="DJ11" s="603"/>
      <c r="DK11" s="603"/>
      <c r="DL11" s="603"/>
      <c r="DM11" s="603"/>
      <c r="DN11" s="603"/>
      <c r="DO11" s="603"/>
      <c r="DP11" s="603"/>
      <c r="DQ11" s="603"/>
      <c r="DR11" s="603"/>
      <c r="DS11" s="603"/>
      <c r="DT11" s="603"/>
      <c r="DU11" s="603"/>
      <c r="DV11" s="603"/>
      <c r="DW11" s="603"/>
      <c r="DX11" s="603"/>
      <c r="DY11" s="603"/>
      <c r="DZ11" s="603"/>
      <c r="EA11" s="603"/>
      <c r="EB11" s="603"/>
      <c r="EC11" s="603"/>
      <c r="ED11" s="603"/>
      <c r="EE11" s="603"/>
      <c r="EF11" s="603"/>
      <c r="EG11" s="603"/>
      <c r="EH11" s="5"/>
    </row>
    <row r="12" spans="1:138" ht="30" customHeight="1">
      <c r="A12" s="121"/>
      <c r="B12" s="120"/>
      <c r="C12" s="612" t="s">
        <v>23</v>
      </c>
      <c r="D12" s="612"/>
      <c r="E12" s="612"/>
      <c r="F12" s="612"/>
      <c r="G12" s="612"/>
      <c r="H12" s="612"/>
      <c r="I12" s="612"/>
      <c r="J12" s="612"/>
      <c r="K12" s="612"/>
      <c r="L12" s="612" t="s">
        <v>0</v>
      </c>
      <c r="M12" s="612"/>
      <c r="N12" s="612"/>
      <c r="O12" s="612"/>
      <c r="P12" s="612"/>
      <c r="Q12" s="612"/>
      <c r="R12" s="612"/>
      <c r="S12" s="612"/>
      <c r="T12" s="612" t="s">
        <v>29</v>
      </c>
      <c r="U12" s="612"/>
      <c r="V12" s="612"/>
      <c r="W12" s="612"/>
      <c r="X12" s="612"/>
      <c r="Y12" s="612"/>
      <c r="Z12" s="612"/>
      <c r="AA12" s="612"/>
      <c r="AB12" s="612" t="s">
        <v>49</v>
      </c>
      <c r="AC12" s="612"/>
      <c r="AD12" s="612"/>
      <c r="AE12" s="120"/>
      <c r="AF12" s="612" t="s">
        <v>56</v>
      </c>
      <c r="AG12" s="612"/>
      <c r="AH12" s="612"/>
      <c r="AI12" s="612" t="s">
        <v>23</v>
      </c>
      <c r="AJ12" s="612"/>
      <c r="AK12" s="612"/>
      <c r="AL12" s="612"/>
      <c r="AM12" s="612"/>
      <c r="AN12" s="612"/>
      <c r="AO12" s="612"/>
      <c r="AP12" s="612"/>
      <c r="AQ12" s="612"/>
      <c r="AR12" s="612" t="s">
        <v>0</v>
      </c>
      <c r="AS12" s="612"/>
      <c r="AT12" s="612"/>
      <c r="AU12" s="612"/>
      <c r="AV12" s="612"/>
      <c r="AW12" s="612"/>
      <c r="AX12" s="612"/>
      <c r="AY12" s="612"/>
      <c r="AZ12" s="612" t="s">
        <v>29</v>
      </c>
      <c r="BA12" s="612"/>
      <c r="BB12" s="612"/>
      <c r="BC12" s="612"/>
      <c r="BD12" s="612"/>
      <c r="BE12" s="612"/>
      <c r="BF12" s="612"/>
      <c r="BG12" s="612"/>
      <c r="BH12" s="612" t="s">
        <v>49</v>
      </c>
      <c r="BI12" s="612"/>
      <c r="BJ12" s="612"/>
      <c r="BK12" s="120"/>
      <c r="BL12" s="612" t="s">
        <v>57</v>
      </c>
      <c r="BM12" s="612"/>
      <c r="BN12" s="612"/>
      <c r="BO12" s="120"/>
      <c r="BP12" s="131"/>
      <c r="BQ12" s="125"/>
      <c r="BS12" s="19"/>
      <c r="BT12" s="27"/>
      <c r="BU12" s="241" t="s">
        <v>23</v>
      </c>
      <c r="BV12" s="241"/>
      <c r="BW12" s="241"/>
      <c r="BX12" s="241"/>
      <c r="BY12" s="241"/>
      <c r="BZ12" s="241"/>
      <c r="CA12" s="241"/>
      <c r="CB12" s="241"/>
      <c r="CC12" s="241"/>
      <c r="CD12" s="241" t="s">
        <v>0</v>
      </c>
      <c r="CE12" s="241"/>
      <c r="CF12" s="241"/>
      <c r="CG12" s="241"/>
      <c r="CH12" s="241"/>
      <c r="CI12" s="241"/>
      <c r="CJ12" s="241"/>
      <c r="CK12" s="241"/>
      <c r="CL12" s="241" t="s">
        <v>29</v>
      </c>
      <c r="CM12" s="241"/>
      <c r="CN12" s="241"/>
      <c r="CO12" s="241"/>
      <c r="CP12" s="241"/>
      <c r="CQ12" s="241"/>
      <c r="CR12" s="241"/>
      <c r="CS12" s="241"/>
      <c r="CT12" s="241" t="s">
        <v>49</v>
      </c>
      <c r="CU12" s="241"/>
      <c r="CV12" s="241"/>
      <c r="CW12" s="27"/>
      <c r="CX12" s="241" t="s">
        <v>56</v>
      </c>
      <c r="CY12" s="241"/>
      <c r="CZ12" s="241"/>
      <c r="DA12" s="241" t="s">
        <v>23</v>
      </c>
      <c r="DB12" s="241"/>
      <c r="DC12" s="241"/>
      <c r="DD12" s="241"/>
      <c r="DE12" s="241"/>
      <c r="DF12" s="241"/>
      <c r="DG12" s="241"/>
      <c r="DH12" s="241"/>
      <c r="DI12" s="241"/>
      <c r="DJ12" s="241" t="s">
        <v>0</v>
      </c>
      <c r="DK12" s="241"/>
      <c r="DL12" s="241"/>
      <c r="DM12" s="241"/>
      <c r="DN12" s="241"/>
      <c r="DO12" s="241"/>
      <c r="DP12" s="241"/>
      <c r="DQ12" s="241"/>
      <c r="DR12" s="241" t="s">
        <v>29</v>
      </c>
      <c r="DS12" s="241"/>
      <c r="DT12" s="241"/>
      <c r="DU12" s="241"/>
      <c r="DV12" s="241"/>
      <c r="DW12" s="241"/>
      <c r="DX12" s="241"/>
      <c r="DY12" s="241"/>
      <c r="DZ12" s="241" t="s">
        <v>49</v>
      </c>
      <c r="EA12" s="241"/>
      <c r="EB12" s="241"/>
      <c r="EC12" s="27"/>
      <c r="ED12" s="241" t="s">
        <v>57</v>
      </c>
      <c r="EE12" s="241"/>
      <c r="EF12" s="241"/>
      <c r="EG12" s="27"/>
      <c r="EH12" s="20"/>
    </row>
    <row r="13" spans="1:138" ht="15" customHeight="1">
      <c r="A13" s="121"/>
      <c r="B13" s="367" t="s">
        <v>79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613" t="s">
        <v>8</v>
      </c>
      <c r="AF13" s="613"/>
      <c r="AG13" s="613"/>
      <c r="AH13" s="614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5"/>
      <c r="BS13" s="19"/>
      <c r="BT13" s="603" t="s">
        <v>79</v>
      </c>
      <c r="BU13" s="603"/>
      <c r="BV13" s="603"/>
      <c r="BW13" s="603"/>
      <c r="BX13" s="603"/>
      <c r="BY13" s="603"/>
      <c r="BZ13" s="603"/>
      <c r="CA13" s="603"/>
      <c r="CB13" s="603"/>
      <c r="CC13" s="603"/>
      <c r="CD13" s="603"/>
      <c r="CE13" s="603"/>
      <c r="CF13" s="603"/>
      <c r="CG13" s="603"/>
      <c r="CH13" s="603"/>
      <c r="CI13" s="603"/>
      <c r="CJ13" s="603"/>
      <c r="CK13" s="603"/>
      <c r="CL13" s="603"/>
      <c r="CM13" s="603"/>
      <c r="CN13" s="603"/>
      <c r="CO13" s="603"/>
      <c r="CP13" s="603"/>
      <c r="CQ13" s="603"/>
      <c r="CR13" s="603"/>
      <c r="CS13" s="603"/>
      <c r="CT13" s="603"/>
      <c r="CU13" s="603"/>
      <c r="CV13" s="603"/>
      <c r="CW13" s="238" t="s">
        <v>8</v>
      </c>
      <c r="CX13" s="238"/>
      <c r="CY13" s="238"/>
      <c r="CZ13" s="239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19"/>
    </row>
    <row r="14" spans="1:138" ht="39.950000000000003" customHeight="1">
      <c r="A14" s="121"/>
      <c r="B14" s="605" t="str">
        <f>'A票　1'!AW18</f>
        <v/>
      </c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7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5"/>
      <c r="BS14" s="19"/>
      <c r="BT14" s="621">
        <f>IF(ISBLANK('A票　1'!DT47),"",'A票　1'!DT47)</f>
        <v>1366083</v>
      </c>
      <c r="BU14" s="622"/>
      <c r="BV14" s="622"/>
      <c r="BW14" s="622"/>
      <c r="BX14" s="622"/>
      <c r="BY14" s="622"/>
      <c r="BZ14" s="622"/>
      <c r="CA14" s="622"/>
      <c r="CB14" s="622"/>
      <c r="CC14" s="622"/>
      <c r="CD14" s="622"/>
      <c r="CE14" s="622"/>
      <c r="CF14" s="622"/>
      <c r="CG14" s="622"/>
      <c r="CH14" s="622"/>
      <c r="CI14" s="622"/>
      <c r="CJ14" s="622"/>
      <c r="CK14" s="622"/>
      <c r="CL14" s="622"/>
      <c r="CM14" s="622"/>
      <c r="CN14" s="622"/>
      <c r="CO14" s="622"/>
      <c r="CP14" s="622"/>
      <c r="CQ14" s="622"/>
      <c r="CR14" s="622"/>
      <c r="CS14" s="622"/>
      <c r="CT14" s="622"/>
      <c r="CU14" s="622"/>
      <c r="CV14" s="622"/>
      <c r="CW14" s="622"/>
      <c r="CX14" s="622"/>
      <c r="CY14" s="622"/>
      <c r="CZ14" s="623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6"/>
    </row>
    <row r="15" spans="1:138" ht="15" customHeight="1">
      <c r="A15" s="132"/>
      <c r="B15" s="608" t="s">
        <v>80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337" t="s">
        <v>8</v>
      </c>
      <c r="AF15" s="337"/>
      <c r="AG15" s="337"/>
      <c r="AH15" s="347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33"/>
      <c r="BQ15" s="125"/>
      <c r="BS15" s="19"/>
      <c r="BT15" s="566" t="s">
        <v>80</v>
      </c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6"/>
      <c r="CG15" s="566"/>
      <c r="CH15" s="566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238" t="s">
        <v>8</v>
      </c>
      <c r="CX15" s="238"/>
      <c r="CY15" s="238"/>
      <c r="CZ15" s="239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20"/>
    </row>
    <row r="16" spans="1:138" ht="39.950000000000003" customHeight="1">
      <c r="A16" s="132"/>
      <c r="B16" s="609"/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10">
        <f>'A票　1'!BI21</f>
        <v>0</v>
      </c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1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3"/>
      <c r="BQ16" s="125"/>
      <c r="BS16" s="19"/>
      <c r="BT16" s="624"/>
      <c r="BU16" s="624"/>
      <c r="BV16" s="624"/>
      <c r="BW16" s="624"/>
      <c r="BX16" s="624"/>
      <c r="BY16" s="624"/>
      <c r="BZ16" s="624"/>
      <c r="CA16" s="624"/>
      <c r="CB16" s="624"/>
      <c r="CC16" s="624"/>
      <c r="CD16" s="624"/>
      <c r="CE16" s="624"/>
      <c r="CF16" s="624"/>
      <c r="CG16" s="624"/>
      <c r="CH16" s="624"/>
      <c r="CI16" s="625">
        <f>'A票　1'!EC21</f>
        <v>124140</v>
      </c>
      <c r="CJ16" s="625"/>
      <c r="CK16" s="625"/>
      <c r="CL16" s="625"/>
      <c r="CM16" s="625"/>
      <c r="CN16" s="625"/>
      <c r="CO16" s="625"/>
      <c r="CP16" s="625"/>
      <c r="CQ16" s="625"/>
      <c r="CR16" s="625"/>
      <c r="CS16" s="625"/>
      <c r="CT16" s="625"/>
      <c r="CU16" s="625"/>
      <c r="CV16" s="625"/>
      <c r="CW16" s="625"/>
      <c r="CX16" s="625"/>
      <c r="CY16" s="625"/>
      <c r="CZ16" s="62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5"/>
    </row>
    <row r="17" spans="1:138" ht="15" customHeight="1">
      <c r="A17" s="132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32"/>
      <c r="BQ17" s="125"/>
      <c r="BS17" s="19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9"/>
    </row>
    <row r="18" spans="1:138" ht="15" customHeight="1">
      <c r="A18" s="132"/>
      <c r="B18" s="604" t="s">
        <v>84</v>
      </c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135"/>
      <c r="BQ18" s="125"/>
      <c r="BS18" s="19"/>
      <c r="BT18" s="629" t="s">
        <v>84</v>
      </c>
      <c r="BU18" s="629"/>
      <c r="BV18" s="629"/>
      <c r="BW18" s="629"/>
      <c r="BX18" s="629"/>
      <c r="BY18" s="629"/>
      <c r="BZ18" s="629"/>
      <c r="CA18" s="629"/>
      <c r="CB18" s="629"/>
      <c r="CC18" s="629"/>
      <c r="CD18" s="629"/>
      <c r="CE18" s="629"/>
      <c r="CF18" s="629"/>
      <c r="CG18" s="629"/>
      <c r="CH18" s="629"/>
      <c r="CI18" s="629"/>
      <c r="CJ18" s="629"/>
      <c r="CK18" s="629"/>
      <c r="CL18" s="629"/>
      <c r="CM18" s="629"/>
      <c r="CN18" s="629"/>
      <c r="CO18" s="629"/>
      <c r="CP18" s="629"/>
      <c r="CQ18" s="629"/>
      <c r="CR18" s="629"/>
      <c r="CS18" s="629"/>
      <c r="CT18" s="629"/>
      <c r="CU18" s="629"/>
      <c r="CV18" s="629"/>
      <c r="CW18" s="629"/>
      <c r="CX18" s="629"/>
      <c r="CY18" s="629"/>
      <c r="CZ18" s="629"/>
      <c r="DA18" s="629"/>
      <c r="DB18" s="629"/>
      <c r="DC18" s="629"/>
      <c r="DD18" s="629"/>
      <c r="DE18" s="629"/>
      <c r="DF18" s="629"/>
      <c r="DG18" s="629"/>
      <c r="DH18" s="629"/>
      <c r="DI18" s="629"/>
      <c r="DJ18" s="629"/>
      <c r="DK18" s="629"/>
      <c r="DL18" s="629"/>
      <c r="DM18" s="629"/>
      <c r="DN18" s="629"/>
      <c r="DO18" s="629"/>
      <c r="DP18" s="629"/>
      <c r="DQ18" s="629"/>
      <c r="DR18" s="629"/>
      <c r="DS18" s="629"/>
      <c r="DT18" s="629"/>
      <c r="DU18" s="629"/>
      <c r="DV18" s="629"/>
      <c r="DW18" s="629"/>
      <c r="DX18" s="629"/>
      <c r="DY18" s="629"/>
      <c r="DZ18" s="629"/>
      <c r="EA18" s="629"/>
      <c r="EB18" s="629"/>
      <c r="EC18" s="629"/>
      <c r="ED18" s="629"/>
      <c r="EE18" s="629"/>
      <c r="EF18" s="629"/>
      <c r="EG18" s="629"/>
      <c r="EH18" s="21"/>
    </row>
    <row r="19" spans="1:138" ht="50.1" customHeight="1">
      <c r="A19" s="132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23"/>
      <c r="AK19" s="123"/>
      <c r="AL19" s="123"/>
      <c r="AM19" s="123"/>
      <c r="AN19" s="123"/>
      <c r="AO19" s="123"/>
      <c r="AP19" s="123"/>
      <c r="AQ19" s="123"/>
      <c r="AR19" s="123"/>
      <c r="AS19" s="136"/>
      <c r="AT19" s="136"/>
      <c r="AU19" s="136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33"/>
      <c r="BQ19" s="125"/>
      <c r="BS19" s="19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5"/>
      <c r="DC19" s="5"/>
      <c r="DD19" s="5"/>
      <c r="DE19" s="5"/>
      <c r="DF19" s="5"/>
      <c r="DG19" s="5"/>
      <c r="DH19" s="5"/>
      <c r="DI19" s="5"/>
      <c r="DJ19" s="5"/>
      <c r="DK19" s="37"/>
      <c r="DL19" s="37"/>
      <c r="DM19" s="37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20"/>
    </row>
    <row r="20" spans="1:138" ht="15" customHeight="1">
      <c r="A20" s="132"/>
      <c r="B20" s="604" t="s">
        <v>85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132"/>
      <c r="BQ20" s="125"/>
      <c r="BS20" s="19"/>
      <c r="BT20" s="629" t="s">
        <v>85</v>
      </c>
      <c r="BU20" s="629"/>
      <c r="BV20" s="629"/>
      <c r="BW20" s="629"/>
      <c r="BX20" s="629"/>
      <c r="BY20" s="629"/>
      <c r="BZ20" s="629"/>
      <c r="CA20" s="629"/>
      <c r="CB20" s="629"/>
      <c r="CC20" s="629"/>
      <c r="CD20" s="629"/>
      <c r="CE20" s="629"/>
      <c r="CF20" s="629"/>
      <c r="CG20" s="629"/>
      <c r="CH20" s="629"/>
      <c r="CI20" s="629"/>
      <c r="CJ20" s="629"/>
      <c r="CK20" s="629"/>
      <c r="CL20" s="629"/>
      <c r="CM20" s="629"/>
      <c r="CN20" s="629"/>
      <c r="CO20" s="629"/>
      <c r="CP20" s="629"/>
      <c r="CQ20" s="629"/>
      <c r="CR20" s="629"/>
      <c r="CS20" s="629"/>
      <c r="CT20" s="629"/>
      <c r="CU20" s="629"/>
      <c r="CV20" s="629"/>
      <c r="CW20" s="629"/>
      <c r="CX20" s="629"/>
      <c r="CY20" s="629"/>
      <c r="CZ20" s="629"/>
      <c r="DA20" s="629"/>
      <c r="DB20" s="629"/>
      <c r="DC20" s="629"/>
      <c r="DD20" s="629"/>
      <c r="DE20" s="629"/>
      <c r="DF20" s="629"/>
      <c r="DG20" s="629"/>
      <c r="DH20" s="629"/>
      <c r="DI20" s="629"/>
      <c r="DJ20" s="629"/>
      <c r="DK20" s="629"/>
      <c r="DL20" s="629"/>
      <c r="DM20" s="629"/>
      <c r="DN20" s="629"/>
      <c r="DO20" s="629"/>
      <c r="DP20" s="629"/>
      <c r="DQ20" s="629"/>
      <c r="DR20" s="629"/>
      <c r="DS20" s="629"/>
      <c r="DT20" s="629"/>
      <c r="DU20" s="629"/>
      <c r="DV20" s="629"/>
      <c r="DW20" s="629"/>
      <c r="DX20" s="629"/>
      <c r="DY20" s="629"/>
      <c r="DZ20" s="629"/>
      <c r="EA20" s="629"/>
      <c r="EB20" s="629"/>
      <c r="EC20" s="629"/>
      <c r="ED20" s="629"/>
      <c r="EE20" s="629"/>
      <c r="EF20" s="629"/>
      <c r="EG20" s="629"/>
      <c r="EH20" s="19"/>
    </row>
    <row r="21" spans="1:138" ht="99.95" customHeight="1">
      <c r="A21" s="125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23"/>
      <c r="AK21" s="123"/>
      <c r="AL21" s="123"/>
      <c r="AM21" s="123"/>
      <c r="AN21" s="123"/>
      <c r="AO21" s="123"/>
      <c r="AP21" s="123"/>
      <c r="AQ21" s="123"/>
      <c r="AR21" s="123"/>
      <c r="AS21" s="136"/>
      <c r="AT21" s="136"/>
      <c r="AU21" s="136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37"/>
      <c r="BQ21" s="125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5"/>
      <c r="DC21" s="5"/>
      <c r="DD21" s="5"/>
      <c r="DE21" s="5"/>
      <c r="DF21" s="5"/>
      <c r="DG21" s="5"/>
      <c r="DH21" s="5"/>
      <c r="DI21" s="5"/>
      <c r="DJ21" s="5"/>
      <c r="DK21" s="37"/>
      <c r="DL21" s="37"/>
      <c r="DM21" s="37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13"/>
    </row>
    <row r="22" spans="1:138" ht="15" customHeight="1">
      <c r="A22" s="125"/>
      <c r="B22" s="355" t="s">
        <v>86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137"/>
      <c r="BQ22" s="125"/>
      <c r="BT22" s="629" t="s">
        <v>86</v>
      </c>
      <c r="BU22" s="629"/>
      <c r="BV22" s="629"/>
      <c r="BW22" s="629"/>
      <c r="BX22" s="629"/>
      <c r="BY22" s="629"/>
      <c r="BZ22" s="629"/>
      <c r="CA22" s="629"/>
      <c r="CB22" s="629"/>
      <c r="CC22" s="629"/>
      <c r="CD22" s="629"/>
      <c r="CE22" s="629"/>
      <c r="CF22" s="629"/>
      <c r="CG22" s="629"/>
      <c r="CH22" s="629"/>
      <c r="CI22" s="629"/>
      <c r="CJ22" s="629"/>
      <c r="CK22" s="629"/>
      <c r="CL22" s="629"/>
      <c r="CM22" s="629"/>
      <c r="CN22" s="629"/>
      <c r="CO22" s="629"/>
      <c r="CP22" s="629"/>
      <c r="CQ22" s="629"/>
      <c r="CR22" s="629"/>
      <c r="CS22" s="629"/>
      <c r="CT22" s="629"/>
      <c r="CU22" s="629"/>
      <c r="CV22" s="629"/>
      <c r="CW22" s="629"/>
      <c r="CX22" s="629"/>
      <c r="CY22" s="629"/>
      <c r="CZ22" s="629"/>
      <c r="DA22" s="629"/>
      <c r="DB22" s="629"/>
      <c r="DC22" s="629"/>
      <c r="DD22" s="629"/>
      <c r="DE22" s="629"/>
      <c r="DF22" s="629"/>
      <c r="DG22" s="629"/>
      <c r="DH22" s="629"/>
      <c r="DI22" s="629"/>
      <c r="DJ22" s="629"/>
      <c r="DK22" s="629"/>
      <c r="DL22" s="629"/>
      <c r="DM22" s="629"/>
      <c r="DN22" s="629"/>
      <c r="DO22" s="629"/>
      <c r="DP22" s="629"/>
      <c r="DQ22" s="629"/>
      <c r="DR22" s="629"/>
      <c r="DS22" s="629"/>
      <c r="DT22" s="629"/>
      <c r="DU22" s="629"/>
      <c r="DV22" s="629"/>
      <c r="DW22" s="629"/>
      <c r="DX22" s="629"/>
      <c r="DY22" s="629"/>
      <c r="DZ22" s="629"/>
      <c r="EA22" s="629"/>
      <c r="EB22" s="629"/>
      <c r="EC22" s="629"/>
      <c r="ED22" s="629"/>
      <c r="EE22" s="629"/>
      <c r="EF22" s="629"/>
      <c r="EG22" s="629"/>
      <c r="EH22" s="13"/>
    </row>
    <row r="23" spans="1:138" ht="15" customHeight="1">
      <c r="A23" s="125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37"/>
      <c r="BQ23" s="125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3"/>
    </row>
    <row r="24" spans="1:138" ht="15" customHeight="1">
      <c r="A24" s="125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137"/>
      <c r="BQ24" s="1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13"/>
    </row>
    <row r="25" spans="1:138" ht="30" customHeight="1">
      <c r="A25" s="125"/>
      <c r="B25" s="618" t="s">
        <v>23</v>
      </c>
      <c r="C25" s="618"/>
      <c r="D25" s="618"/>
      <c r="E25" s="618"/>
      <c r="F25" s="618"/>
      <c r="G25" s="618"/>
      <c r="H25" s="618"/>
      <c r="I25" s="618"/>
      <c r="J25" s="618"/>
      <c r="K25" s="618"/>
      <c r="L25" s="264" t="s">
        <v>0</v>
      </c>
      <c r="M25" s="264"/>
      <c r="N25" s="264"/>
      <c r="O25" s="618"/>
      <c r="P25" s="618"/>
      <c r="Q25" s="618"/>
      <c r="R25" s="618"/>
      <c r="S25" s="618"/>
      <c r="T25" s="264" t="s">
        <v>1</v>
      </c>
      <c r="U25" s="264"/>
      <c r="V25" s="264"/>
      <c r="W25" s="618"/>
      <c r="X25" s="618"/>
      <c r="Y25" s="618"/>
      <c r="Z25" s="618"/>
      <c r="AA25" s="618"/>
      <c r="AB25" s="264" t="s">
        <v>49</v>
      </c>
      <c r="AC25" s="264"/>
      <c r="AD25" s="264"/>
      <c r="AE25" s="139"/>
      <c r="AF25" s="139"/>
      <c r="AG25" s="139"/>
      <c r="AH25" s="139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1"/>
      <c r="BQ25" s="125"/>
      <c r="BT25" s="579" t="s">
        <v>23</v>
      </c>
      <c r="BU25" s="579"/>
      <c r="BV25" s="579"/>
      <c r="BW25" s="579"/>
      <c r="BX25" s="579"/>
      <c r="BY25" s="579"/>
      <c r="BZ25" s="579"/>
      <c r="CA25" s="579"/>
      <c r="CB25" s="579"/>
      <c r="CC25" s="579"/>
      <c r="CD25" s="256" t="s">
        <v>0</v>
      </c>
      <c r="CE25" s="256"/>
      <c r="CF25" s="256"/>
      <c r="CG25" s="579"/>
      <c r="CH25" s="579"/>
      <c r="CI25" s="579"/>
      <c r="CJ25" s="579"/>
      <c r="CK25" s="579"/>
      <c r="CL25" s="256" t="s">
        <v>1</v>
      </c>
      <c r="CM25" s="256"/>
      <c r="CN25" s="256"/>
      <c r="CO25" s="579"/>
      <c r="CP25" s="579"/>
      <c r="CQ25" s="579"/>
      <c r="CR25" s="579"/>
      <c r="CS25" s="579"/>
      <c r="CT25" s="256" t="s">
        <v>49</v>
      </c>
      <c r="CU25" s="256"/>
      <c r="CV25" s="256"/>
      <c r="CW25" s="21"/>
      <c r="CX25" s="21"/>
      <c r="CY25" s="21"/>
      <c r="CZ25" s="21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</row>
    <row r="26" spans="1:138" ht="15" customHeight="1">
      <c r="A26" s="125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29"/>
      <c r="M26" s="139"/>
      <c r="N26" s="139"/>
      <c r="O26" s="139"/>
      <c r="P26" s="139"/>
      <c r="Q26" s="139"/>
      <c r="R26" s="139"/>
      <c r="S26" s="142"/>
      <c r="T26" s="142"/>
      <c r="U26" s="142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2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29"/>
      <c r="BM26" s="129"/>
      <c r="BN26" s="129"/>
      <c r="BO26" s="129"/>
      <c r="BP26" s="123"/>
      <c r="BQ26" s="125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E26" s="21"/>
      <c r="CF26" s="21"/>
      <c r="CG26" s="21"/>
      <c r="CH26" s="21"/>
      <c r="CI26" s="21"/>
      <c r="CJ26" s="21"/>
      <c r="CK26" s="38"/>
      <c r="CL26" s="38"/>
      <c r="CM26" s="38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19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12"/>
      <c r="EE26" s="12"/>
      <c r="EF26" s="12"/>
      <c r="EG26" s="12"/>
      <c r="EH26" s="5"/>
    </row>
    <row r="27" spans="1:138" ht="15" customHeight="1">
      <c r="A27" s="125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29"/>
      <c r="BM27" s="129"/>
      <c r="BN27" s="129"/>
      <c r="BO27" s="129"/>
      <c r="BP27" s="132"/>
      <c r="BQ27" s="125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12"/>
      <c r="EE27" s="12"/>
      <c r="EF27" s="12"/>
      <c r="EG27" s="12"/>
      <c r="EH27" s="19"/>
    </row>
    <row r="28" spans="1:138" ht="15" customHeight="1">
      <c r="A28" s="123"/>
      <c r="B28" s="355" t="s">
        <v>87</v>
      </c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143"/>
      <c r="BQ28" s="125"/>
      <c r="BS28" s="5"/>
      <c r="BT28" s="629" t="s">
        <v>87</v>
      </c>
      <c r="BU28" s="629"/>
      <c r="BV28" s="629"/>
      <c r="BW28" s="629"/>
      <c r="BX28" s="629"/>
      <c r="BY28" s="629"/>
      <c r="BZ28" s="629"/>
      <c r="CA28" s="629"/>
      <c r="CB28" s="629"/>
      <c r="CC28" s="629"/>
      <c r="CD28" s="629"/>
      <c r="CE28" s="629"/>
      <c r="CF28" s="629"/>
      <c r="CG28" s="629"/>
      <c r="CH28" s="629"/>
      <c r="CI28" s="629"/>
      <c r="CJ28" s="629"/>
      <c r="CK28" s="629"/>
      <c r="CL28" s="629"/>
      <c r="CM28" s="629"/>
      <c r="CN28" s="629"/>
      <c r="CO28" s="629"/>
      <c r="CP28" s="629"/>
      <c r="CQ28" s="629"/>
      <c r="CR28" s="629"/>
      <c r="CS28" s="629"/>
      <c r="CT28" s="629"/>
      <c r="CU28" s="629"/>
      <c r="CV28" s="629"/>
      <c r="CW28" s="629"/>
      <c r="CX28" s="629"/>
      <c r="CY28" s="629"/>
      <c r="CZ28" s="629"/>
      <c r="DA28" s="629"/>
      <c r="DB28" s="629"/>
      <c r="DC28" s="629"/>
      <c r="DD28" s="629"/>
      <c r="DE28" s="629"/>
      <c r="DF28" s="629"/>
      <c r="DG28" s="629"/>
      <c r="DH28" s="629"/>
      <c r="DI28" s="629"/>
      <c r="DJ28" s="629"/>
      <c r="DK28" s="629"/>
      <c r="DL28" s="629"/>
      <c r="DM28" s="629"/>
      <c r="DN28" s="629"/>
      <c r="DO28" s="629"/>
      <c r="DP28" s="629"/>
      <c r="DQ28" s="629"/>
      <c r="DR28" s="629"/>
      <c r="DS28" s="629"/>
      <c r="DT28" s="629"/>
      <c r="DU28" s="629"/>
      <c r="DV28" s="629"/>
      <c r="DW28" s="629"/>
      <c r="DX28" s="629"/>
      <c r="DY28" s="629"/>
      <c r="DZ28" s="629"/>
      <c r="EA28" s="629"/>
      <c r="EB28" s="629"/>
      <c r="EC28" s="629"/>
      <c r="ED28" s="629"/>
      <c r="EE28" s="629"/>
      <c r="EF28" s="629"/>
      <c r="EG28" s="629"/>
      <c r="EH28" s="9"/>
    </row>
    <row r="29" spans="1:138" ht="15" customHeight="1">
      <c r="A29" s="144"/>
      <c r="B29" s="123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45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23"/>
      <c r="BQ29" s="125"/>
      <c r="BS29" s="12"/>
      <c r="BT29" s="5"/>
      <c r="BU29" s="5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42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5"/>
    </row>
    <row r="30" spans="1:138" ht="15" customHeight="1">
      <c r="A30" s="144"/>
      <c r="B30" s="123"/>
      <c r="C30" s="123"/>
      <c r="D30" s="123"/>
      <c r="E30" s="123"/>
      <c r="F30" s="123"/>
      <c r="G30" s="123"/>
      <c r="H30" s="123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45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7"/>
      <c r="BQ30" s="125"/>
      <c r="BS30" s="12"/>
      <c r="BT30" s="5"/>
      <c r="BU30" s="5"/>
      <c r="BV30" s="5"/>
      <c r="BW30" s="5"/>
      <c r="BX30" s="5"/>
      <c r="BY30" s="5"/>
      <c r="BZ30" s="5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42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24"/>
    </row>
    <row r="31" spans="1:138" ht="15" customHeight="1">
      <c r="A31" s="144"/>
      <c r="B31" s="123"/>
      <c r="C31" s="123"/>
      <c r="D31" s="123"/>
      <c r="E31" s="123"/>
      <c r="F31" s="123"/>
      <c r="G31" s="123"/>
      <c r="H31" s="123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45"/>
      <c r="AJ31" s="146"/>
      <c r="AK31" s="146"/>
      <c r="AL31" s="146"/>
      <c r="AM31" s="146"/>
      <c r="AN31" s="146"/>
      <c r="AO31" s="148"/>
      <c r="AP31" s="148"/>
      <c r="AQ31" s="146"/>
      <c r="AR31" s="146"/>
      <c r="AS31" s="146"/>
      <c r="AT31" s="146"/>
      <c r="AU31" s="146"/>
      <c r="AV31" s="123"/>
      <c r="AW31" s="123"/>
      <c r="AX31" s="123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25"/>
      <c r="BS31" s="12"/>
      <c r="BT31" s="5"/>
      <c r="BU31" s="5"/>
      <c r="BV31" s="5"/>
      <c r="BW31" s="5"/>
      <c r="BX31" s="5"/>
      <c r="BY31" s="5"/>
      <c r="BZ31" s="5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42"/>
      <c r="DB31" s="17"/>
      <c r="DC31" s="17"/>
      <c r="DD31" s="17"/>
      <c r="DE31" s="17"/>
      <c r="DF31" s="17"/>
      <c r="DG31" s="23"/>
      <c r="DH31" s="23"/>
      <c r="DI31" s="17"/>
      <c r="DJ31" s="17"/>
      <c r="DK31" s="17"/>
      <c r="DL31" s="17"/>
      <c r="DM31" s="17"/>
      <c r="DN31" s="5"/>
      <c r="DO31" s="5"/>
      <c r="DP31" s="5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</row>
    <row r="32" spans="1:138" ht="30" customHeight="1">
      <c r="A32" s="144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49"/>
      <c r="AJ32" s="405" t="s">
        <v>81</v>
      </c>
      <c r="AK32" s="405"/>
      <c r="AL32" s="405"/>
      <c r="AM32" s="405"/>
      <c r="AN32" s="405"/>
      <c r="AO32" s="615" t="str">
        <f>IF(ISBLANK(入力シート!D5),"",入力シート!D5)</f>
        <v/>
      </c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5"/>
      <c r="BJ32" s="615"/>
      <c r="BK32" s="615"/>
      <c r="BL32" s="615"/>
      <c r="BM32" s="615"/>
      <c r="BN32" s="148"/>
      <c r="BO32" s="148"/>
      <c r="BP32" s="147"/>
      <c r="BQ32" s="125"/>
      <c r="BS32" s="12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39"/>
      <c r="DB32" s="274" t="s">
        <v>81</v>
      </c>
      <c r="DC32" s="274"/>
      <c r="DD32" s="274"/>
      <c r="DE32" s="274"/>
      <c r="DF32" s="274"/>
      <c r="DG32" s="627" t="str">
        <f>IF(ISBLANK(入力シート!D5),"",入力シート!D5)</f>
        <v/>
      </c>
      <c r="DH32" s="627"/>
      <c r="DI32" s="627"/>
      <c r="DJ32" s="627"/>
      <c r="DK32" s="627"/>
      <c r="DL32" s="627"/>
      <c r="DM32" s="627"/>
      <c r="DN32" s="627"/>
      <c r="DO32" s="627"/>
      <c r="DP32" s="627"/>
      <c r="DQ32" s="627"/>
      <c r="DR32" s="627"/>
      <c r="DS32" s="627"/>
      <c r="DT32" s="627"/>
      <c r="DU32" s="627"/>
      <c r="DV32" s="627"/>
      <c r="DW32" s="627"/>
      <c r="DX32" s="627"/>
      <c r="DY32" s="627"/>
      <c r="DZ32" s="627"/>
      <c r="EA32" s="627"/>
      <c r="EB32" s="627"/>
      <c r="EC32" s="627"/>
      <c r="ED32" s="627"/>
      <c r="EE32" s="627"/>
      <c r="EF32" s="23"/>
      <c r="EG32" s="23"/>
      <c r="EH32" s="24"/>
    </row>
    <row r="33" spans="1:138" ht="30" customHeight="1">
      <c r="A33" s="144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349" t="s">
        <v>83</v>
      </c>
      <c r="AE33" s="349"/>
      <c r="AF33" s="349"/>
      <c r="AG33" s="349"/>
      <c r="AH33" s="349"/>
      <c r="AI33" s="149"/>
      <c r="AJ33" s="146"/>
      <c r="AK33" s="146"/>
      <c r="AL33" s="146"/>
      <c r="AM33" s="146"/>
      <c r="AN33" s="146"/>
      <c r="AO33" s="617" t="str">
        <f>IF(ISBLANK(入力シート!D7),"",入力シート!D7)</f>
        <v/>
      </c>
      <c r="AP33" s="617"/>
      <c r="AQ33" s="617"/>
      <c r="AR33" s="617"/>
      <c r="AS33" s="617"/>
      <c r="AT33" s="617"/>
      <c r="AU33" s="617"/>
      <c r="AV33" s="617"/>
      <c r="AW33" s="617"/>
      <c r="AX33" s="617"/>
      <c r="AY33" s="617"/>
      <c r="AZ33" s="617"/>
      <c r="BA33" s="617"/>
      <c r="BB33" s="617"/>
      <c r="BC33" s="617"/>
      <c r="BD33" s="617"/>
      <c r="BE33" s="617"/>
      <c r="BF33" s="617"/>
      <c r="BG33" s="617"/>
      <c r="BH33" s="617"/>
      <c r="BI33" s="617"/>
      <c r="BJ33" s="617"/>
      <c r="BK33" s="617"/>
      <c r="BL33" s="617"/>
      <c r="BM33" s="617"/>
      <c r="BN33" s="146"/>
      <c r="BO33" s="146"/>
      <c r="BP33" s="147"/>
      <c r="BQ33" s="125"/>
      <c r="BS33" s="12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256" t="s">
        <v>83</v>
      </c>
      <c r="CW33" s="256"/>
      <c r="CX33" s="256"/>
      <c r="CY33" s="256"/>
      <c r="CZ33" s="256"/>
      <c r="DA33" s="39"/>
      <c r="DB33" s="17"/>
      <c r="DC33" s="17"/>
      <c r="DD33" s="17"/>
      <c r="DE33" s="17"/>
      <c r="DF33" s="17"/>
      <c r="DG33" s="630" t="str">
        <f>IF(ISBLANK(入力シート!Q7),"",入力シート!Q7)</f>
        <v>有限会社　〇〇工務店</v>
      </c>
      <c r="DH33" s="630"/>
      <c r="DI33" s="630"/>
      <c r="DJ33" s="630"/>
      <c r="DK33" s="630"/>
      <c r="DL33" s="630"/>
      <c r="DM33" s="630"/>
      <c r="DN33" s="630"/>
      <c r="DO33" s="630"/>
      <c r="DP33" s="630"/>
      <c r="DQ33" s="630"/>
      <c r="DR33" s="630"/>
      <c r="DS33" s="630"/>
      <c r="DT33" s="630"/>
      <c r="DU33" s="630"/>
      <c r="DV33" s="630"/>
      <c r="DW33" s="630"/>
      <c r="DX33" s="630"/>
      <c r="DY33" s="630"/>
      <c r="DZ33" s="630"/>
      <c r="EA33" s="630"/>
      <c r="EB33" s="630"/>
      <c r="EC33" s="630"/>
      <c r="ED33" s="630"/>
      <c r="EE33" s="630"/>
      <c r="EF33" s="17"/>
      <c r="EG33" s="17"/>
      <c r="EH33" s="24"/>
    </row>
    <row r="34" spans="1:138" ht="30" customHeight="1">
      <c r="A34" s="144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49"/>
      <c r="AJ34" s="405" t="s">
        <v>82</v>
      </c>
      <c r="AK34" s="405"/>
      <c r="AL34" s="405"/>
      <c r="AM34" s="405"/>
      <c r="AN34" s="405"/>
      <c r="AO34" s="616" t="str">
        <f>IF(ISBLANK(入力シート!D9),"",入力シート!D9)</f>
        <v/>
      </c>
      <c r="AP34" s="616"/>
      <c r="AQ34" s="616"/>
      <c r="AR34" s="616"/>
      <c r="AS34" s="616"/>
      <c r="AT34" s="616"/>
      <c r="AU34" s="616"/>
      <c r="AV34" s="616"/>
      <c r="AW34" s="616"/>
      <c r="AX34" s="616"/>
      <c r="AY34" s="616"/>
      <c r="AZ34" s="616"/>
      <c r="BA34" s="616"/>
      <c r="BB34" s="616"/>
      <c r="BC34" s="616"/>
      <c r="BD34" s="616"/>
      <c r="BE34" s="616"/>
      <c r="BF34" s="616"/>
      <c r="BG34" s="616"/>
      <c r="BH34" s="616"/>
      <c r="BI34" s="616"/>
      <c r="BJ34" s="616"/>
      <c r="BK34" s="615" t="s">
        <v>15</v>
      </c>
      <c r="BL34" s="615"/>
      <c r="BM34" s="615"/>
      <c r="BN34" s="150"/>
      <c r="BO34" s="150"/>
      <c r="BP34" s="147"/>
      <c r="BQ34" s="125"/>
      <c r="BS34" s="12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39"/>
      <c r="DB34" s="274" t="s">
        <v>82</v>
      </c>
      <c r="DC34" s="274"/>
      <c r="DD34" s="274"/>
      <c r="DE34" s="274"/>
      <c r="DF34" s="274"/>
      <c r="DG34" s="627" t="str">
        <f>IF(ISBLANK(入力シート!Q9),"",入力シート!Q9)</f>
        <v>代表取締役　△△　□□</v>
      </c>
      <c r="DH34" s="627"/>
      <c r="DI34" s="627"/>
      <c r="DJ34" s="627"/>
      <c r="DK34" s="627"/>
      <c r="DL34" s="627"/>
      <c r="DM34" s="627"/>
      <c r="DN34" s="627"/>
      <c r="DO34" s="627"/>
      <c r="DP34" s="627"/>
      <c r="DQ34" s="627"/>
      <c r="DR34" s="627"/>
      <c r="DS34" s="627"/>
      <c r="DT34" s="627"/>
      <c r="DU34" s="627"/>
      <c r="DV34" s="627"/>
      <c r="DW34" s="627"/>
      <c r="DX34" s="627"/>
      <c r="DY34" s="627"/>
      <c r="DZ34" s="627"/>
      <c r="EA34" s="627"/>
      <c r="EB34" s="627"/>
      <c r="EC34" s="628" t="s">
        <v>15</v>
      </c>
      <c r="ED34" s="628"/>
      <c r="EE34" s="628"/>
      <c r="EF34" s="45"/>
      <c r="EG34" s="45"/>
      <c r="EH34" s="24"/>
    </row>
    <row r="35" spans="1:138" ht="15" customHeight="1">
      <c r="A35" s="144"/>
      <c r="B35" s="123"/>
      <c r="C35" s="123"/>
      <c r="D35" s="123"/>
      <c r="E35" s="123"/>
      <c r="F35" s="123"/>
      <c r="G35" s="123"/>
      <c r="H35" s="123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45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7"/>
      <c r="BQ35" s="125"/>
      <c r="BS35" s="12"/>
      <c r="BT35" s="5"/>
      <c r="BU35" s="5"/>
      <c r="BV35" s="5"/>
      <c r="BW35" s="5"/>
      <c r="BX35" s="5"/>
      <c r="BY35" s="5"/>
      <c r="BZ35" s="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42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24"/>
    </row>
    <row r="36" spans="1:138" ht="15" customHeight="1">
      <c r="A36" s="144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51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125"/>
      <c r="BS36" s="12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43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24"/>
    </row>
    <row r="37" spans="1:138" ht="15" customHeight="1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43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24"/>
      <c r="BS37" s="12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43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24"/>
    </row>
    <row r="38" spans="1:138" ht="15" customHeight="1">
      <c r="A38" s="12"/>
      <c r="B38" s="5"/>
      <c r="C38" s="5"/>
      <c r="D38" s="5"/>
      <c r="E38" s="5"/>
      <c r="F38" s="5"/>
      <c r="G38" s="5"/>
      <c r="H38" s="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42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24"/>
      <c r="BS38" s="12"/>
      <c r="BT38" s="5"/>
      <c r="BU38" s="5"/>
      <c r="BV38" s="5"/>
      <c r="BW38" s="5"/>
      <c r="BX38" s="5"/>
      <c r="BY38" s="5"/>
      <c r="BZ38" s="5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4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24"/>
    </row>
    <row r="39" spans="1:138" ht="15" customHeight="1">
      <c r="A39" s="12"/>
      <c r="B39" s="5"/>
      <c r="C39" s="5"/>
      <c r="D39" s="5"/>
      <c r="E39" s="5"/>
      <c r="F39" s="5"/>
      <c r="G39" s="5"/>
      <c r="H39" s="5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40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24"/>
      <c r="BS39" s="12"/>
      <c r="BT39" s="5"/>
      <c r="BU39" s="5"/>
      <c r="BV39" s="5"/>
      <c r="BW39" s="5"/>
      <c r="BX39" s="5"/>
      <c r="BY39" s="5"/>
      <c r="BZ39" s="5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40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24"/>
    </row>
    <row r="40" spans="1:138" ht="15" customHeight="1">
      <c r="AH40" s="6"/>
      <c r="AI40" s="41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CZ40" s="6"/>
      <c r="DA40" s="41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</row>
    <row r="41" spans="1:138" ht="15" customHeight="1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12"/>
      <c r="AW41" s="12"/>
      <c r="AX41" s="12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12"/>
      <c r="DO41" s="12"/>
      <c r="DP41" s="12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</row>
  </sheetData>
  <sheetProtection sheet="1" objects="1" scenarios="1"/>
  <mergeCells count="109">
    <mergeCell ref="DB34:DF34"/>
    <mergeCell ref="DG34:EB34"/>
    <mergeCell ref="EC34:EE34"/>
    <mergeCell ref="BT28:EG28"/>
    <mergeCell ref="DB32:DF32"/>
    <mergeCell ref="DG32:EE32"/>
    <mergeCell ref="CV33:CZ33"/>
    <mergeCell ref="DG33:EE33"/>
    <mergeCell ref="BT18:EG18"/>
    <mergeCell ref="BT20:EG20"/>
    <mergeCell ref="BT22:EG22"/>
    <mergeCell ref="BT25:BX25"/>
    <mergeCell ref="BY25:CC25"/>
    <mergeCell ref="CD25:CF25"/>
    <mergeCell ref="CG25:CK25"/>
    <mergeCell ref="CL25:CN25"/>
    <mergeCell ref="CO25:CS25"/>
    <mergeCell ref="CT25:CV25"/>
    <mergeCell ref="ED12:EF12"/>
    <mergeCell ref="BT11:EG11"/>
    <mergeCell ref="BU12:BX12"/>
    <mergeCell ref="BY12:CC12"/>
    <mergeCell ref="CD12:CF12"/>
    <mergeCell ref="CG12:CK12"/>
    <mergeCell ref="CL12:CN12"/>
    <mergeCell ref="CO12:CS12"/>
    <mergeCell ref="CT12:CV12"/>
    <mergeCell ref="CX12:CZ12"/>
    <mergeCell ref="DA12:DD12"/>
    <mergeCell ref="DE12:DI12"/>
    <mergeCell ref="DJ12:DL12"/>
    <mergeCell ref="DM12:DQ12"/>
    <mergeCell ref="DR12:DT12"/>
    <mergeCell ref="DU12:DY12"/>
    <mergeCell ref="BT13:CV13"/>
    <mergeCell ref="CW13:CZ13"/>
    <mergeCell ref="BT14:CZ14"/>
    <mergeCell ref="BT15:CH16"/>
    <mergeCell ref="CW15:CZ15"/>
    <mergeCell ref="CI16:CZ16"/>
    <mergeCell ref="DZ12:EB12"/>
    <mergeCell ref="B10:AS10"/>
    <mergeCell ref="AT10:AV10"/>
    <mergeCell ref="AW10:AY10"/>
    <mergeCell ref="AZ10:BO10"/>
    <mergeCell ref="AZ12:BB12"/>
    <mergeCell ref="L12:N12"/>
    <mergeCell ref="O12:S12"/>
    <mergeCell ref="T12:V12"/>
    <mergeCell ref="BL12:BN12"/>
    <mergeCell ref="BC12:BG12"/>
    <mergeCell ref="BH12:BJ12"/>
    <mergeCell ref="BT9:EG9"/>
    <mergeCell ref="BT10:DK10"/>
    <mergeCell ref="DL10:DN10"/>
    <mergeCell ref="DO10:DQ10"/>
    <mergeCell ref="DR10:EG10"/>
    <mergeCell ref="A3:BP3"/>
    <mergeCell ref="BH2:BL2"/>
    <mergeCell ref="BH4:BL4"/>
    <mergeCell ref="B7:BO7"/>
    <mergeCell ref="B9:BO9"/>
    <mergeCell ref="B8:AS8"/>
    <mergeCell ref="AT8:AV8"/>
    <mergeCell ref="AW8:AY8"/>
    <mergeCell ref="AZ8:BO8"/>
    <mergeCell ref="DZ2:ED2"/>
    <mergeCell ref="BS3:EH3"/>
    <mergeCell ref="DZ4:ED4"/>
    <mergeCell ref="BT7:EG7"/>
    <mergeCell ref="BT8:DK8"/>
    <mergeCell ref="DL8:DN8"/>
    <mergeCell ref="DO8:DQ8"/>
    <mergeCell ref="DR8:EG8"/>
    <mergeCell ref="BU1:CG2"/>
    <mergeCell ref="AD33:AH33"/>
    <mergeCell ref="AO32:BM32"/>
    <mergeCell ref="BK34:BM34"/>
    <mergeCell ref="AO34:BJ34"/>
    <mergeCell ref="AO33:BM33"/>
    <mergeCell ref="AJ32:AN32"/>
    <mergeCell ref="AJ34:AN34"/>
    <mergeCell ref="B28:BO28"/>
    <mergeCell ref="B25:F25"/>
    <mergeCell ref="G25:K25"/>
    <mergeCell ref="L25:N25"/>
    <mergeCell ref="O25:S25"/>
    <mergeCell ref="T25:V25"/>
    <mergeCell ref="W25:AA25"/>
    <mergeCell ref="AB25:AD25"/>
    <mergeCell ref="B18:BO18"/>
    <mergeCell ref="B20:BO20"/>
    <mergeCell ref="B22:BO22"/>
    <mergeCell ref="B11:BO11"/>
    <mergeCell ref="B14:AH14"/>
    <mergeCell ref="B15:P16"/>
    <mergeCell ref="Q16:AH16"/>
    <mergeCell ref="AF12:AH12"/>
    <mergeCell ref="B13:AD13"/>
    <mergeCell ref="C12:F12"/>
    <mergeCell ref="AI12:AL12"/>
    <mergeCell ref="AM12:AQ12"/>
    <mergeCell ref="AR12:AT12"/>
    <mergeCell ref="AB12:AD12"/>
    <mergeCell ref="W12:AA12"/>
    <mergeCell ref="G12:K12"/>
    <mergeCell ref="AE13:AH13"/>
    <mergeCell ref="AE15:AH15"/>
    <mergeCell ref="AU12:AY12"/>
  </mergeCells>
  <phoneticPr fontId="5"/>
  <conditionalFormatting sqref="CI16:CZ16">
    <cfRule type="cellIs" dxfId="8" priority="1" operator="equal">
      <formula>""</formula>
    </cfRule>
  </conditionalFormatting>
  <pageMargins left="0.98425196850393704" right="0.59055118110236227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00"/>
  </sheetPr>
  <dimension ref="A1:S101"/>
  <sheetViews>
    <sheetView view="pageBreakPreview" zoomScale="80" zoomScaleNormal="70" zoomScaleSheetLayoutView="80" workbookViewId="0">
      <selection activeCell="A95" sqref="A95:I95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IF(ISBLANK(入力シート!B25), "", 入力シート!B25)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IF(ISBLANK(入力シート!O25), "", 入力シート!O25)</f>
        <v>111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IF(入力シート!C25="", "", MID(入力シート!C25, FIND("住宅", 入力シート!C25)+2, FIND("団地", 入力シート!C25)-FIND("住宅", 入力シート!C25)-2))</f>
        <v/>
      </c>
      <c r="B5" s="159" t="str">
        <f>IFERROR(MID(入力シート!C25,FIND("団地", 入力シート!C25)+2,FIND("号棟", 入力シート!C25)-FIND("団地", 入力シート!C25)-2),"")</f>
        <v/>
      </c>
      <c r="C5" s="159" t="str">
        <f>IFERROR(IF(ISNUMBER(FIND("号棟",入力シート!C25)),MID(入力シート!C25,FIND("号棟",入力シート!C25)+2,FIND("号室",入力シート!C25)-FIND("号棟",入力シート!C25)-2),MID(入力シート!C25,FIND("団地",入力シート!C25)+2,FIND("号室",入力シート!C25)-FIND("団地",入力シート!C25)-2)),"")</f>
        <v/>
      </c>
      <c r="D5" s="636"/>
      <c r="E5" s="636"/>
      <c r="F5" s="636"/>
      <c r="G5" s="160" t="str">
        <f>IF(ISBLANK(入力シート!I25),"",入力シート!I25)</f>
        <v/>
      </c>
      <c r="H5" s="636"/>
      <c r="I5" s="636"/>
      <c r="K5" s="169" t="str">
        <f>IF(入力シート!P25="", "", MID(入力シート!P25, FIND("住宅", 入力シート!P25)+2, FIND("団地", 入力シート!P25)-FIND("住宅", 入力シート!P25)-2))</f>
        <v>中央台第一</v>
      </c>
      <c r="L5" s="60" t="str">
        <f>IFERROR(MID(入力シート!P25,FIND("団地", 入力シート!P25)+2,FIND("号棟", 入力シート!P25)-FIND("団地", 入力シート!P25)-2),"")</f>
        <v>11</v>
      </c>
      <c r="M5" s="60" t="str">
        <f>IFERROR(IF(ISNUMBER(FIND("号棟",入力シート!P25)),MID(入力シート!P25,FIND("号棟",入力シート!P25)+2,FIND("号室",入力シート!P25)-FIND("号棟",入力シート!P25)-2),MID(入力シート!P25,FIND("団地",入力シート!P25)+2,FIND("号室",入力シート!P25)-FIND("団地",入力シート!P25)-2)),"")</f>
        <v>9</v>
      </c>
      <c r="N5" s="634"/>
      <c r="O5" s="634"/>
      <c r="P5" s="634"/>
      <c r="Q5" s="51">
        <f>IF(ISBLANK(入力シート!V25),"",入力シート!V25)</f>
        <v>128999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52" t="str">
        <f>IF(ISBLANK(入力シート!D47), "", 入力シート!D47)</f>
        <v/>
      </c>
      <c r="C51" s="652"/>
      <c r="D51" s="652"/>
      <c r="E51" s="652"/>
      <c r="F51" s="652"/>
      <c r="G51" s="158" t="s">
        <v>99</v>
      </c>
      <c r="H51" s="642" t="s">
        <v>108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38" t="s">
        <v>100</v>
      </c>
      <c r="B54" s="638"/>
      <c r="C54" s="638"/>
      <c r="D54" s="638"/>
      <c r="E54" s="638"/>
      <c r="F54" s="638"/>
      <c r="G54" s="638"/>
      <c r="H54" s="638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IF(ISBLANK(入力シート!$C$25),"",入力シート!$C$25)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IF(ISBLANK(入力シート!$P$25),"",入力シート!$P$25)</f>
        <v>市営住宅中央台第一団地11号棟9号室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IF(ISBLANK(入力シート!$C$25),"",入力シート!$C$25)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IF(ISBLANK(入力シート!P25),"",入力シート!P25)</f>
        <v>市営住宅中央台第一団地11号棟9号室</v>
      </c>
      <c r="Q61" s="637"/>
      <c r="R61" s="637"/>
      <c r="S61" s="50"/>
    </row>
    <row r="62" spans="1:19" ht="13.5" customHeight="1">
      <c r="A62" s="218"/>
      <c r="B62" s="218"/>
      <c r="C62" s="218"/>
      <c r="D62" s="219"/>
      <c r="E62" s="219"/>
      <c r="F62" s="219"/>
      <c r="G62" s="219"/>
      <c r="H62" s="219"/>
      <c r="I62" s="220"/>
      <c r="K62" s="75"/>
      <c r="L62" s="75"/>
      <c r="M62" s="75"/>
      <c r="N62" s="75"/>
      <c r="O62" s="75"/>
      <c r="P62" s="76"/>
      <c r="Q62" s="76"/>
      <c r="R62" s="76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 t="s">
        <v>101</v>
      </c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IF(ISBLANK(入力シート!$C$25),"",入力シート!$C$25)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IF(ISBLANK(入力シート!$P$25),"",入力シート!$P$25)</f>
        <v>市営住宅中央台第一団地11号棟9号室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 t="s">
        <v>106</v>
      </c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IF(ISBLANK(入力シート!$C$25),"",入力シート!$C$25)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IF(ISBLANK(入力シート!$P$25),"",入力シート!$P$25)</f>
        <v>市営住宅中央台第一団地11号棟9号室</v>
      </c>
      <c r="Q71" s="637"/>
      <c r="R71" s="637"/>
      <c r="S71" s="50"/>
    </row>
    <row r="72" spans="1:19" ht="13.5" customHeight="1">
      <c r="A72" s="218"/>
      <c r="B72" s="218"/>
      <c r="C72" s="218"/>
      <c r="D72" s="219"/>
      <c r="E72" s="219"/>
      <c r="F72" s="219"/>
      <c r="G72" s="219"/>
      <c r="H72" s="219"/>
      <c r="I72" s="220"/>
      <c r="K72" s="75"/>
      <c r="L72" s="75"/>
      <c r="M72" s="75"/>
      <c r="N72" s="75"/>
      <c r="O72" s="75"/>
      <c r="P72" s="76"/>
      <c r="Q72" s="76"/>
      <c r="R72" s="76"/>
      <c r="S72" s="52"/>
    </row>
    <row r="73" spans="1:19" ht="13.5" customHeight="1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 t="s">
        <v>101</v>
      </c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IF(ISBLANK(入力シート!$C$25),"",入力シート!$C$25)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IF(ISBLANK(入力シート!$P$25),"",入力シート!$P$25)</f>
        <v>市営住宅中央台第一団地11号棟9号室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 t="s">
        <v>106</v>
      </c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IF(ISBLANK(入力シート!$C$25),"",入力シート!$C$25)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IF(ISBLANK(入力シート!$P$25),"",入力シート!$P$25)</f>
        <v>市営住宅中央台第一団地11号棟9号室</v>
      </c>
      <c r="Q81" s="637"/>
      <c r="R81" s="637"/>
      <c r="S81" s="50"/>
    </row>
    <row r="83" spans="1:19" ht="13.5" customHeight="1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 t="s">
        <v>101</v>
      </c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IF(ISBLANK(入力シート!$C$25),"",入力シート!$C$25)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IF(ISBLANK(入力シート!$P$25),"",入力シート!$P$25)</f>
        <v>市営住宅中央台第一団地11号棟9号室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 t="s">
        <v>106</v>
      </c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IF(ISBLANK(入力シート!$C$25),"",入力シート!$C$25)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IF(ISBLANK(入力シート!$P$25),"",入力シート!$P$25)</f>
        <v>市営住宅中央台第一団地11号棟9号室</v>
      </c>
      <c r="Q91" s="637"/>
      <c r="R91" s="637"/>
      <c r="S91" s="50"/>
    </row>
    <row r="93" spans="1:19" ht="13.5" customHeight="1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 t="s">
        <v>101</v>
      </c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IF(ISBLANK(入力シート!$C$25),"",入力シート!$C$25)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IF(ISBLANK(入力シート!$P$25),"",入力シート!$P$25)</f>
        <v>市営住宅中央台第一団地11号棟9号室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 t="s">
        <v>106</v>
      </c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IF(ISBLANK(入力シート!$C$25),"",入力シート!$C$25)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IF(ISBLANK(入力シート!$P$25),"",入力シート!$P$25)</f>
        <v>市営住宅中央台第一団地11号棟9号室</v>
      </c>
      <c r="Q101" s="637"/>
      <c r="R101" s="637"/>
      <c r="S101" s="50"/>
    </row>
  </sheetData>
  <sheetProtection insertColumns="0" insertRows="0" deleteColumns="0" deleteRows="0"/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9:I69"/>
    <mergeCell ref="A70:A71"/>
    <mergeCell ref="B70:C70"/>
    <mergeCell ref="D70:E70"/>
    <mergeCell ref="F70:H70"/>
    <mergeCell ref="B71:C71"/>
    <mergeCell ref="D71:E71"/>
    <mergeCell ref="F71:H71"/>
    <mergeCell ref="A64:H64"/>
    <mergeCell ref="A65:I65"/>
    <mergeCell ref="A66:A67"/>
    <mergeCell ref="B66:C66"/>
    <mergeCell ref="D66:E66"/>
    <mergeCell ref="F66:H66"/>
    <mergeCell ref="B67:C67"/>
    <mergeCell ref="D67:E67"/>
    <mergeCell ref="F67:H67"/>
    <mergeCell ref="K69:S69"/>
    <mergeCell ref="K70:K71"/>
    <mergeCell ref="L70:M70"/>
    <mergeCell ref="N70:O70"/>
    <mergeCell ref="P70:R70"/>
    <mergeCell ref="L71:M71"/>
    <mergeCell ref="N71:O71"/>
    <mergeCell ref="P71:R71"/>
    <mergeCell ref="K64:R64"/>
    <mergeCell ref="K65:S65"/>
    <mergeCell ref="K66:K67"/>
    <mergeCell ref="L66:M66"/>
    <mergeCell ref="N66:O66"/>
    <mergeCell ref="P66:R66"/>
    <mergeCell ref="L67:M67"/>
    <mergeCell ref="N67:O67"/>
    <mergeCell ref="P67:R67"/>
    <mergeCell ref="A74:H74"/>
    <mergeCell ref="K74:R74"/>
    <mergeCell ref="A75:I75"/>
    <mergeCell ref="K75:S75"/>
    <mergeCell ref="A76:A77"/>
    <mergeCell ref="B76:C76"/>
    <mergeCell ref="D76:E76"/>
    <mergeCell ref="F76:H76"/>
    <mergeCell ref="K76:K77"/>
    <mergeCell ref="L76:M76"/>
    <mergeCell ref="N76:O76"/>
    <mergeCell ref="P76:R76"/>
    <mergeCell ref="B77:C77"/>
    <mergeCell ref="D77:E77"/>
    <mergeCell ref="F77:H77"/>
    <mergeCell ref="L77:M77"/>
    <mergeCell ref="A84:H84"/>
    <mergeCell ref="K84:R84"/>
    <mergeCell ref="N81:O81"/>
    <mergeCell ref="P81:R81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4488188976377963" right="0.70866141732283472" top="0.78740157480314965" bottom="0.74803149606299213" header="0.31496062992125984" footer="0.31496062992125984"/>
  <pageSetup paperSize="9" orientation="portrait" r:id="rId1"/>
  <rowBreaks count="3" manualBreakCount="3">
    <brk id="52" max="8" man="1"/>
    <brk id="62" max="8" man="1"/>
    <brk id="72" max="8" man="1"/>
  </rowBreaks>
  <colBreaks count="1" manualBreakCount="1">
    <brk id="9" max="69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S101"/>
  <sheetViews>
    <sheetView view="pageBreakPreview" zoomScale="80" zoomScaleNormal="70" zoomScaleSheetLayoutView="80" workbookViewId="0">
      <selection activeCell="A3" sqref="A3:BP3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IF(ISBLANK(入力シート!B27), "", 入力シート!B27)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IF(ISBLANK(入力シート!O27), "", 入力シート!O27)</f>
        <v>222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IF(入力シート!C27="", "", MID(入力シート!C27, FIND("住宅", 入力シート!C27)+2, FIND("団地", 入力シート!C27)-FIND("住宅", 入力シート!C27)-2))</f>
        <v/>
      </c>
      <c r="B5" s="159" t="str">
        <f>IFERROR(MID(入力シート!C27,FIND("団地", 入力シート!C27)+2,FIND("号棟", 入力シート!C27)-FIND("団地", 入力シート!C27)-2),"")</f>
        <v/>
      </c>
      <c r="C5" s="159" t="str">
        <f>IFERROR(IF(ISNUMBER(FIND("号棟",入力シート!C27)),MID(入力シート!C27,FIND("号棟",入力シート!C27)+2,FIND("号室",入力シート!C27)-FIND("号棟",入力シート!C27)-2),MID(入力シート!C27,FIND("団地",入力シート!C27)+2,FIND("号室",入力シート!C27)-FIND("団地",入力シート!C27)-2)),"")</f>
        <v/>
      </c>
      <c r="D5" s="636"/>
      <c r="E5" s="636"/>
      <c r="F5" s="636"/>
      <c r="G5" s="160" t="str">
        <f>IF(ISBLANK(入力シート!I27),"",入力シート!I27)</f>
        <v/>
      </c>
      <c r="H5" s="636"/>
      <c r="I5" s="636"/>
      <c r="K5" s="169" t="str">
        <f>IF(入力シート!P27="", "", MID(入力シート!P27, FIND("住宅", 入力シート!P27)+2, FIND("団地", 入力シート!P27)-FIND("住宅", 入力シート!P27)-2))</f>
        <v>宮町竹ノ内</v>
      </c>
      <c r="L5" s="60" t="str">
        <f>IFERROR(MID(入力シート!P27,FIND("団地", 入力シート!P27)+2,FIND("号棟", 入力シート!P27)-FIND("団地", 入力シート!P27)-2),"")</f>
        <v>2</v>
      </c>
      <c r="M5" s="60" t="str">
        <f>IFERROR(IF(ISNUMBER(FIND("号棟",入力シート!P27)),MID(入力シート!P27,FIND("号棟",入力シート!P27)+2,FIND("号室",入力シート!P27)-FIND("号棟",入力シート!P27)-2),MID(入力シート!P27,FIND("団地",入力シート!P27)+2,FIND("号室",入力シート!P27)-FIND("団地",入力シート!P27)-2)),"")</f>
        <v/>
      </c>
      <c r="N5" s="634"/>
      <c r="O5" s="634"/>
      <c r="P5" s="634"/>
      <c r="Q5" s="51">
        <f>IF(ISBLANK(入力シート!V27),"",入力シート!V27)</f>
        <v>9365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IF(ISBLANK(入力シート!$C$27),"",入力シート!$C$27)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IF(ISBLANK(入力シート!$P$27),"",入力シート!$P$27)</f>
        <v>市営住宅宮町竹ノ内団地2号棟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IF(ISBLANK(入力シート!$C$27),"",入力シート!$C$27)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IF(ISBLANK(入力シート!$P$27),"",入力シート!$P$27)</f>
        <v>市営住宅宮町竹ノ内団地2号棟</v>
      </c>
      <c r="Q61" s="637"/>
      <c r="R61" s="637"/>
      <c r="S61" s="50"/>
    </row>
    <row r="62" spans="1:19" ht="13.5" customHeight="1">
      <c r="A62" s="162"/>
      <c r="B62" s="162"/>
      <c r="C62" s="162"/>
      <c r="D62" s="162"/>
      <c r="E62" s="162"/>
      <c r="F62" s="163"/>
      <c r="G62" s="163"/>
      <c r="H62" s="163"/>
      <c r="I62" s="153"/>
      <c r="K62" s="75"/>
      <c r="L62" s="75"/>
      <c r="M62" s="75"/>
      <c r="N62" s="75"/>
      <c r="O62" s="75"/>
      <c r="P62" s="76"/>
      <c r="Q62" s="76"/>
      <c r="R62" s="76"/>
      <c r="S62" s="52"/>
    </row>
    <row r="63" spans="1:19" ht="13.5" customHeight="1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IF(ISBLANK(入力シート!$C$27),"",入力シート!$C$27)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IF(ISBLANK(入力シート!$P$27),"",入力シート!$P$27)</f>
        <v>市営住宅宮町竹ノ内団地2号棟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IF(ISBLANK(入力シート!$C$27),"",入力シート!$C$27)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IF(ISBLANK(入力シート!$P$27),"",入力シート!$P$27)</f>
        <v>市営住宅宮町竹ノ内団地2号棟</v>
      </c>
      <c r="Q71" s="637"/>
      <c r="R71" s="637"/>
      <c r="S71" s="50"/>
    </row>
    <row r="72" spans="1:19" ht="13.5" customHeight="1">
      <c r="A72" s="162"/>
      <c r="B72" s="162"/>
      <c r="C72" s="162"/>
      <c r="D72" s="162"/>
      <c r="E72" s="162"/>
      <c r="F72" s="163"/>
      <c r="G72" s="163"/>
      <c r="H72" s="163"/>
      <c r="I72" s="153"/>
      <c r="K72" s="75"/>
      <c r="L72" s="75"/>
      <c r="M72" s="75"/>
      <c r="N72" s="75"/>
      <c r="O72" s="75"/>
      <c r="P72" s="76"/>
      <c r="Q72" s="76"/>
      <c r="R72" s="76"/>
      <c r="S72" s="52"/>
    </row>
    <row r="73" spans="1:19" ht="13.5" customHeight="1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IF(ISBLANK(入力シート!$C$27),"",入力シート!$C$27)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IF(ISBLANK(入力シート!$P$27),"",入力シート!$P$27)</f>
        <v>市営住宅宮町竹ノ内団地2号棟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IF(ISBLANK(入力シート!$C$27),"",入力シート!$C$27)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IF(ISBLANK(入力シート!$P$27),"",入力シート!$P$27)</f>
        <v>市営住宅宮町竹ノ内団地2号棟</v>
      </c>
      <c r="Q81" s="637"/>
      <c r="R81" s="637"/>
      <c r="S81" s="50"/>
    </row>
    <row r="83" spans="1:19" ht="13.5" customHeight="1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IF(ISBLANK(入力シート!$C$27),"",入力シート!$C$27)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IF(ISBLANK(入力シート!$P$27),"",入力シート!$P$27)</f>
        <v>市営住宅宮町竹ノ内団地2号棟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IF(ISBLANK(入力シート!$C$27),"",入力シート!$C$27)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IF(ISBLANK(入力シート!$P$27),"",入力シート!$P$27)</f>
        <v>市営住宅宮町竹ノ内団地2号棟</v>
      </c>
      <c r="Q91" s="637"/>
      <c r="R91" s="637"/>
      <c r="S91" s="50"/>
    </row>
    <row r="93" spans="1:19" ht="13.5" customHeight="1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IF(ISBLANK(入力シート!$C$27),"",入力シート!$C$27)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IF(ISBLANK(入力シート!$P$27),"",入力シート!$P$27)</f>
        <v>市営住宅宮町竹ノ内団地2号棟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IF(ISBLANK(入力シート!$C$27),"",入力シート!$C$27)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IF(ISBLANK(入力シート!$P$27),"",入力シート!$P$27)</f>
        <v>市営住宅宮町竹ノ内団地2号棟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6" right="0.71" top="0.77" bottom="0.75" header="0.3" footer="0.3"/>
  <pageSetup paperSize="9" scale="98" orientation="portrait" r:id="rId1"/>
  <rowBreaks count="4" manualBreakCount="4">
    <brk id="52" max="8" man="1"/>
    <brk id="62" max="8" man="1"/>
    <brk id="72" max="8" man="1"/>
    <brk id="82" max="8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0000"/>
  </sheetPr>
  <dimension ref="A1:S101"/>
  <sheetViews>
    <sheetView view="pageBreakPreview" zoomScale="80" zoomScaleNormal="70" zoomScaleSheetLayoutView="80" workbookViewId="0">
      <selection activeCell="A2" sqref="A2:I2"/>
    </sheetView>
  </sheetViews>
  <sheetFormatPr defaultColWidth="9" defaultRowHeight="13.5"/>
  <cols>
    <col min="1" max="1" width="11.25" style="46" customWidth="1"/>
    <col min="2" max="3" width="9.625" style="46" customWidth="1"/>
    <col min="4" max="6" width="7.75" style="46" customWidth="1"/>
    <col min="7" max="7" width="12.625" style="46" customWidth="1"/>
    <col min="8" max="8" width="5.75" style="46" customWidth="1"/>
    <col min="9" max="9" width="12.625" style="46" customWidth="1"/>
    <col min="10" max="10" width="9" style="46"/>
    <col min="11" max="11" width="11.25" style="46" customWidth="1"/>
    <col min="12" max="13" width="9.625" style="46" customWidth="1"/>
    <col min="14" max="16" width="7.75" style="46" customWidth="1"/>
    <col min="17" max="17" width="12.625" style="46" customWidth="1"/>
    <col min="18" max="18" width="5.75" style="46" customWidth="1"/>
    <col min="19" max="19" width="12.625" style="46" customWidth="1"/>
    <col min="20" max="16384" width="9" style="46"/>
  </cols>
  <sheetData>
    <row r="1" spans="1:19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K1" s="46" t="s">
        <v>89</v>
      </c>
    </row>
    <row r="2" spans="1:19" ht="33" customHeight="1">
      <c r="A2" s="638" t="s">
        <v>90</v>
      </c>
      <c r="B2" s="638"/>
      <c r="C2" s="638"/>
      <c r="D2" s="638"/>
      <c r="E2" s="638"/>
      <c r="F2" s="638"/>
      <c r="G2" s="638"/>
      <c r="H2" s="638"/>
      <c r="I2" s="638"/>
      <c r="J2" s="47"/>
      <c r="K2" s="639" t="s">
        <v>90</v>
      </c>
      <c r="L2" s="639"/>
      <c r="M2" s="639"/>
      <c r="N2" s="639"/>
      <c r="O2" s="639"/>
      <c r="P2" s="639"/>
      <c r="Q2" s="639"/>
      <c r="R2" s="639"/>
      <c r="S2" s="639"/>
    </row>
    <row r="3" spans="1:19" ht="20.25" customHeight="1">
      <c r="A3" s="156"/>
      <c r="B3" s="156"/>
      <c r="C3" s="156"/>
      <c r="D3" s="156"/>
      <c r="E3" s="156"/>
      <c r="F3" s="156"/>
      <c r="G3" s="157" t="s">
        <v>91</v>
      </c>
      <c r="H3" s="640" t="str">
        <f>IF(ISBLANK(入力シート!B29), "", 入力シート!B29)</f>
        <v/>
      </c>
      <c r="I3" s="640"/>
      <c r="J3" s="47"/>
      <c r="K3" s="48"/>
      <c r="L3" s="48"/>
      <c r="M3" s="48"/>
      <c r="N3" s="48"/>
      <c r="O3" s="48"/>
      <c r="P3" s="48"/>
      <c r="Q3" s="49" t="s">
        <v>91</v>
      </c>
      <c r="R3" s="653">
        <f>IF(ISBLANK(入力シート!O29), "", 入力シート!O29)</f>
        <v>333</v>
      </c>
      <c r="S3" s="653"/>
    </row>
    <row r="4" spans="1:19" ht="29.25" customHeight="1">
      <c r="A4" s="158" t="s">
        <v>92</v>
      </c>
      <c r="B4" s="158" t="s">
        <v>93</v>
      </c>
      <c r="C4" s="158" t="s">
        <v>94</v>
      </c>
      <c r="D4" s="636" t="s">
        <v>95</v>
      </c>
      <c r="E4" s="636"/>
      <c r="F4" s="636"/>
      <c r="G4" s="158" t="s">
        <v>96</v>
      </c>
      <c r="H4" s="641" t="s">
        <v>145</v>
      </c>
      <c r="I4" s="641"/>
      <c r="K4" s="60" t="s">
        <v>92</v>
      </c>
      <c r="L4" s="60" t="s">
        <v>93</v>
      </c>
      <c r="M4" s="60" t="s">
        <v>94</v>
      </c>
      <c r="N4" s="637" t="s">
        <v>95</v>
      </c>
      <c r="O4" s="637"/>
      <c r="P4" s="637"/>
      <c r="Q4" s="60" t="s">
        <v>96</v>
      </c>
      <c r="R4" s="654" t="s">
        <v>145</v>
      </c>
      <c r="S4" s="654"/>
    </row>
    <row r="5" spans="1:19" ht="34.5" customHeight="1">
      <c r="A5" s="159" t="str">
        <f>IF(入力シート!C29="", "", MID(入力シート!C29, FIND("住宅", 入力シート!C29)+2, FIND("団地", 入力シート!C29)-FIND("住宅", 入力シート!C29)-2))</f>
        <v/>
      </c>
      <c r="B5" s="159" t="str">
        <f>IFERROR(MID(入力シート!C29,FIND("団地", 入力シート!C29)+2,FIND("号棟", 入力シート!C29)-FIND("団地", 入力シート!C29)-2),"")</f>
        <v/>
      </c>
      <c r="C5" s="159" t="str">
        <f>IFERROR(IF(ISNUMBER(FIND("号棟",入力シート!C29)),MID(入力シート!C29,FIND("号棟",入力シート!C29)+2,FIND("号室",入力シート!C29)-FIND("号棟",入力シート!C29)-2),MID(入力シート!C29,FIND("団地",入力シート!C29)+2,FIND("号室",入力シート!C29)-FIND("団地",入力シート!C29)-2)),"")</f>
        <v/>
      </c>
      <c r="D5" s="636"/>
      <c r="E5" s="636"/>
      <c r="F5" s="636"/>
      <c r="G5" s="160" t="str">
        <f>IF(ISBLANK(入力シート!I29),"",入力シート!I29)</f>
        <v/>
      </c>
      <c r="H5" s="636"/>
      <c r="I5" s="636"/>
      <c r="K5" s="60" t="str">
        <f>IF(入力シート!P29="", "", MID(入力シート!P29, FIND("住宅", 入力シート!P29)+2, FIND("団地", 入力シート!P29)-FIND("住宅", 入力シート!P29)-2))</f>
        <v>下湯長谷</v>
      </c>
      <c r="L5" s="60" t="str">
        <f>IFERROR(MID(入力シート!P29,FIND("団地", 入力シート!P29)+2,FIND("号棟", 入力シート!P29)-FIND("団地", 入力シート!P29)-2),"")</f>
        <v/>
      </c>
      <c r="M5" s="60" t="str">
        <f>IFERROR(IF(ISNUMBER(FIND("号棟",入力シート!P29)),MID(入力シート!P29,FIND("号棟",入力シート!P29)+2,FIND("号室",入力シート!P29)-FIND("号棟",入力シート!P29)-2),MID(入力シート!P29,FIND("団地",入力シート!P29)+2,FIND("号室",入力シート!P29)-FIND("団地",入力シート!P29)-2)),"")</f>
        <v>662</v>
      </c>
      <c r="N5" s="634"/>
      <c r="O5" s="634"/>
      <c r="P5" s="634"/>
      <c r="Q5" s="51">
        <f>IF(ISBLANK(入力シート!V29),"",入力シート!V29)</f>
        <v>59400</v>
      </c>
      <c r="R5" s="634"/>
      <c r="S5" s="634"/>
    </row>
    <row r="6" spans="1:19" ht="31.5" customHeight="1">
      <c r="A6" s="158" t="s">
        <v>107</v>
      </c>
      <c r="B6" s="642" t="str">
        <f>IF(ISBLANK(入力シート!D7),"",入力シート!D7)</f>
        <v/>
      </c>
      <c r="C6" s="642"/>
      <c r="D6" s="642"/>
      <c r="E6" s="642"/>
      <c r="F6" s="642"/>
      <c r="G6" s="642"/>
      <c r="H6" s="642"/>
      <c r="I6" s="642"/>
      <c r="K6" s="60" t="s">
        <v>107</v>
      </c>
      <c r="L6" s="655" t="str">
        <f>IF(ISBLANK(入力シート!Q7),"",入力シート!Q7)</f>
        <v>有限会社　〇〇工務店</v>
      </c>
      <c r="M6" s="655"/>
      <c r="N6" s="655"/>
      <c r="O6" s="655"/>
      <c r="P6" s="655"/>
      <c r="Q6" s="655"/>
      <c r="R6" s="655"/>
      <c r="S6" s="655"/>
    </row>
    <row r="7" spans="1:19">
      <c r="A7" s="632" t="s">
        <v>97</v>
      </c>
      <c r="B7" s="649"/>
      <c r="C7" s="650"/>
      <c r="D7" s="650"/>
      <c r="E7" s="650"/>
      <c r="F7" s="650"/>
      <c r="G7" s="650"/>
      <c r="H7" s="650"/>
      <c r="I7" s="651"/>
      <c r="K7" s="634" t="s">
        <v>97</v>
      </c>
      <c r="L7" s="656"/>
      <c r="M7" s="657"/>
      <c r="N7" s="657"/>
      <c r="O7" s="657"/>
      <c r="P7" s="657"/>
      <c r="Q7" s="657"/>
      <c r="R7" s="657"/>
      <c r="S7" s="658"/>
    </row>
    <row r="8" spans="1:19">
      <c r="A8" s="632"/>
      <c r="B8" s="643"/>
      <c r="C8" s="644"/>
      <c r="D8" s="644"/>
      <c r="E8" s="644"/>
      <c r="F8" s="644"/>
      <c r="G8" s="644"/>
      <c r="H8" s="644"/>
      <c r="I8" s="645"/>
      <c r="K8" s="634"/>
      <c r="L8" s="659"/>
      <c r="M8" s="660"/>
      <c r="N8" s="660"/>
      <c r="O8" s="660"/>
      <c r="P8" s="660"/>
      <c r="Q8" s="660"/>
      <c r="R8" s="660"/>
      <c r="S8" s="661"/>
    </row>
    <row r="9" spans="1:19">
      <c r="A9" s="632"/>
      <c r="B9" s="643"/>
      <c r="C9" s="644"/>
      <c r="D9" s="644"/>
      <c r="E9" s="644"/>
      <c r="F9" s="644"/>
      <c r="G9" s="644"/>
      <c r="H9" s="644"/>
      <c r="I9" s="645"/>
      <c r="K9" s="634"/>
      <c r="L9" s="659"/>
      <c r="M9" s="660"/>
      <c r="N9" s="660"/>
      <c r="O9" s="660"/>
      <c r="P9" s="660"/>
      <c r="Q9" s="660"/>
      <c r="R9" s="660"/>
      <c r="S9" s="661"/>
    </row>
    <row r="10" spans="1:19">
      <c r="A10" s="632"/>
      <c r="B10" s="643"/>
      <c r="C10" s="644"/>
      <c r="D10" s="644"/>
      <c r="E10" s="644"/>
      <c r="F10" s="644"/>
      <c r="G10" s="644"/>
      <c r="H10" s="644"/>
      <c r="I10" s="645"/>
      <c r="K10" s="634"/>
      <c r="L10" s="659"/>
      <c r="M10" s="660"/>
      <c r="N10" s="660"/>
      <c r="O10" s="660"/>
      <c r="P10" s="660"/>
      <c r="Q10" s="660"/>
      <c r="R10" s="660"/>
      <c r="S10" s="661"/>
    </row>
    <row r="11" spans="1:19">
      <c r="A11" s="632"/>
      <c r="B11" s="643"/>
      <c r="C11" s="644"/>
      <c r="D11" s="644"/>
      <c r="E11" s="644"/>
      <c r="F11" s="644"/>
      <c r="G11" s="644"/>
      <c r="H11" s="644"/>
      <c r="I11" s="645"/>
      <c r="K11" s="634"/>
      <c r="L11" s="659"/>
      <c r="M11" s="660"/>
      <c r="N11" s="660"/>
      <c r="O11" s="660"/>
      <c r="P11" s="660"/>
      <c r="Q11" s="660"/>
      <c r="R11" s="660"/>
      <c r="S11" s="661"/>
    </row>
    <row r="12" spans="1:19">
      <c r="A12" s="632"/>
      <c r="B12" s="643"/>
      <c r="C12" s="644"/>
      <c r="D12" s="644"/>
      <c r="E12" s="644"/>
      <c r="F12" s="644"/>
      <c r="G12" s="644"/>
      <c r="H12" s="644"/>
      <c r="I12" s="645"/>
      <c r="K12" s="634"/>
      <c r="L12" s="659"/>
      <c r="M12" s="660"/>
      <c r="N12" s="660"/>
      <c r="O12" s="660"/>
      <c r="P12" s="660"/>
      <c r="Q12" s="660"/>
      <c r="R12" s="660"/>
      <c r="S12" s="661"/>
    </row>
    <row r="13" spans="1:19">
      <c r="A13" s="632"/>
      <c r="B13" s="643"/>
      <c r="C13" s="644"/>
      <c r="D13" s="644"/>
      <c r="E13" s="644"/>
      <c r="F13" s="644"/>
      <c r="G13" s="644"/>
      <c r="H13" s="644"/>
      <c r="I13" s="645"/>
      <c r="K13" s="634"/>
      <c r="L13" s="659"/>
      <c r="M13" s="660"/>
      <c r="N13" s="660"/>
      <c r="O13" s="660"/>
      <c r="P13" s="660"/>
      <c r="Q13" s="660"/>
      <c r="R13" s="660"/>
      <c r="S13" s="661"/>
    </row>
    <row r="14" spans="1:19">
      <c r="A14" s="632"/>
      <c r="B14" s="643"/>
      <c r="C14" s="644"/>
      <c r="D14" s="644"/>
      <c r="E14" s="644"/>
      <c r="F14" s="644"/>
      <c r="G14" s="644"/>
      <c r="H14" s="644"/>
      <c r="I14" s="645"/>
      <c r="K14" s="634"/>
      <c r="L14" s="659"/>
      <c r="M14" s="660"/>
      <c r="N14" s="660"/>
      <c r="O14" s="660"/>
      <c r="P14" s="660"/>
      <c r="Q14" s="660"/>
      <c r="R14" s="660"/>
      <c r="S14" s="661"/>
    </row>
    <row r="15" spans="1:19">
      <c r="A15" s="632"/>
      <c r="B15" s="643"/>
      <c r="C15" s="644"/>
      <c r="D15" s="644"/>
      <c r="E15" s="644"/>
      <c r="F15" s="644"/>
      <c r="G15" s="644"/>
      <c r="H15" s="644"/>
      <c r="I15" s="645"/>
      <c r="K15" s="634"/>
      <c r="L15" s="659"/>
      <c r="M15" s="660"/>
      <c r="N15" s="660"/>
      <c r="O15" s="660"/>
      <c r="P15" s="660"/>
      <c r="Q15" s="660"/>
      <c r="R15" s="660"/>
      <c r="S15" s="661"/>
    </row>
    <row r="16" spans="1:19">
      <c r="A16" s="632"/>
      <c r="B16" s="643"/>
      <c r="C16" s="644"/>
      <c r="D16" s="644"/>
      <c r="E16" s="644"/>
      <c r="F16" s="644"/>
      <c r="G16" s="644"/>
      <c r="H16" s="644"/>
      <c r="I16" s="645"/>
      <c r="K16" s="634"/>
      <c r="L16" s="659"/>
      <c r="M16" s="660"/>
      <c r="N16" s="660"/>
      <c r="O16" s="660"/>
      <c r="P16" s="660"/>
      <c r="Q16" s="660"/>
      <c r="R16" s="660"/>
      <c r="S16" s="661"/>
    </row>
    <row r="17" spans="1:19">
      <c r="A17" s="632"/>
      <c r="B17" s="643"/>
      <c r="C17" s="644"/>
      <c r="D17" s="644"/>
      <c r="E17" s="644"/>
      <c r="F17" s="644"/>
      <c r="G17" s="644"/>
      <c r="H17" s="644"/>
      <c r="I17" s="645"/>
      <c r="K17" s="634"/>
      <c r="L17" s="659"/>
      <c r="M17" s="660"/>
      <c r="N17" s="660"/>
      <c r="O17" s="660"/>
      <c r="P17" s="660"/>
      <c r="Q17" s="660"/>
      <c r="R17" s="660"/>
      <c r="S17" s="661"/>
    </row>
    <row r="18" spans="1:19">
      <c r="A18" s="632"/>
      <c r="B18" s="643"/>
      <c r="C18" s="644"/>
      <c r="D18" s="644"/>
      <c r="E18" s="644"/>
      <c r="F18" s="644"/>
      <c r="G18" s="644"/>
      <c r="H18" s="644"/>
      <c r="I18" s="645"/>
      <c r="K18" s="634"/>
      <c r="L18" s="659"/>
      <c r="M18" s="660"/>
      <c r="N18" s="660"/>
      <c r="O18" s="660"/>
      <c r="P18" s="660"/>
      <c r="Q18" s="660"/>
      <c r="R18" s="660"/>
      <c r="S18" s="661"/>
    </row>
    <row r="19" spans="1:19">
      <c r="A19" s="632"/>
      <c r="B19" s="643"/>
      <c r="C19" s="644"/>
      <c r="D19" s="644"/>
      <c r="E19" s="644"/>
      <c r="F19" s="644"/>
      <c r="G19" s="644"/>
      <c r="H19" s="644"/>
      <c r="I19" s="645"/>
      <c r="K19" s="634"/>
      <c r="L19" s="659"/>
      <c r="M19" s="660"/>
      <c r="N19" s="660"/>
      <c r="O19" s="660"/>
      <c r="P19" s="660"/>
      <c r="Q19" s="660"/>
      <c r="R19" s="660"/>
      <c r="S19" s="661"/>
    </row>
    <row r="20" spans="1:19">
      <c r="A20" s="632"/>
      <c r="B20" s="643"/>
      <c r="C20" s="644"/>
      <c r="D20" s="644"/>
      <c r="E20" s="644"/>
      <c r="F20" s="644"/>
      <c r="G20" s="644"/>
      <c r="H20" s="644"/>
      <c r="I20" s="645"/>
      <c r="K20" s="634"/>
      <c r="L20" s="659"/>
      <c r="M20" s="660"/>
      <c r="N20" s="660"/>
      <c r="O20" s="660"/>
      <c r="P20" s="660"/>
      <c r="Q20" s="660"/>
      <c r="R20" s="660"/>
      <c r="S20" s="661"/>
    </row>
    <row r="21" spans="1:19">
      <c r="A21" s="632"/>
      <c r="B21" s="643"/>
      <c r="C21" s="644"/>
      <c r="D21" s="644"/>
      <c r="E21" s="644"/>
      <c r="F21" s="644"/>
      <c r="G21" s="644"/>
      <c r="H21" s="644"/>
      <c r="I21" s="645"/>
      <c r="K21" s="634"/>
      <c r="L21" s="659"/>
      <c r="M21" s="660"/>
      <c r="N21" s="660"/>
      <c r="O21" s="660"/>
      <c r="P21" s="660"/>
      <c r="Q21" s="660"/>
      <c r="R21" s="660"/>
      <c r="S21" s="661"/>
    </row>
    <row r="22" spans="1:19">
      <c r="A22" s="632"/>
      <c r="B22" s="643"/>
      <c r="C22" s="644"/>
      <c r="D22" s="644"/>
      <c r="E22" s="644"/>
      <c r="F22" s="644"/>
      <c r="G22" s="644"/>
      <c r="H22" s="644"/>
      <c r="I22" s="645"/>
      <c r="K22" s="634"/>
      <c r="L22" s="659"/>
      <c r="M22" s="660"/>
      <c r="N22" s="660"/>
      <c r="O22" s="660"/>
      <c r="P22" s="660"/>
      <c r="Q22" s="660"/>
      <c r="R22" s="660"/>
      <c r="S22" s="661"/>
    </row>
    <row r="23" spans="1:19">
      <c r="A23" s="632"/>
      <c r="B23" s="643"/>
      <c r="C23" s="644"/>
      <c r="D23" s="644"/>
      <c r="E23" s="644"/>
      <c r="F23" s="644"/>
      <c r="G23" s="644"/>
      <c r="H23" s="644"/>
      <c r="I23" s="645"/>
      <c r="K23" s="634"/>
      <c r="L23" s="659"/>
      <c r="M23" s="660"/>
      <c r="N23" s="660"/>
      <c r="O23" s="660"/>
      <c r="P23" s="660"/>
      <c r="Q23" s="660"/>
      <c r="R23" s="660"/>
      <c r="S23" s="661"/>
    </row>
    <row r="24" spans="1:19">
      <c r="A24" s="632"/>
      <c r="B24" s="643"/>
      <c r="C24" s="644"/>
      <c r="D24" s="644"/>
      <c r="E24" s="644"/>
      <c r="F24" s="644"/>
      <c r="G24" s="644"/>
      <c r="H24" s="644"/>
      <c r="I24" s="645"/>
      <c r="K24" s="634"/>
      <c r="L24" s="659"/>
      <c r="M24" s="660"/>
      <c r="N24" s="660"/>
      <c r="O24" s="660"/>
      <c r="P24" s="660"/>
      <c r="Q24" s="660"/>
      <c r="R24" s="660"/>
      <c r="S24" s="661"/>
    </row>
    <row r="25" spans="1:19">
      <c r="A25" s="632"/>
      <c r="B25" s="643"/>
      <c r="C25" s="644"/>
      <c r="D25" s="644"/>
      <c r="E25" s="644"/>
      <c r="F25" s="644"/>
      <c r="G25" s="644"/>
      <c r="H25" s="644"/>
      <c r="I25" s="645"/>
      <c r="K25" s="634"/>
      <c r="L25" s="659"/>
      <c r="M25" s="660"/>
      <c r="N25" s="660"/>
      <c r="O25" s="660"/>
      <c r="P25" s="660"/>
      <c r="Q25" s="660"/>
      <c r="R25" s="660"/>
      <c r="S25" s="661"/>
    </row>
    <row r="26" spans="1:19">
      <c r="A26" s="632"/>
      <c r="B26" s="643"/>
      <c r="C26" s="644"/>
      <c r="D26" s="644"/>
      <c r="E26" s="644"/>
      <c r="F26" s="644"/>
      <c r="G26" s="644"/>
      <c r="H26" s="644"/>
      <c r="I26" s="645"/>
      <c r="K26" s="634"/>
      <c r="L26" s="659"/>
      <c r="M26" s="660"/>
      <c r="N26" s="660"/>
      <c r="O26" s="660"/>
      <c r="P26" s="660"/>
      <c r="Q26" s="660"/>
      <c r="R26" s="660"/>
      <c r="S26" s="661"/>
    </row>
    <row r="27" spans="1:19">
      <c r="A27" s="632"/>
      <c r="B27" s="643"/>
      <c r="C27" s="644"/>
      <c r="D27" s="644"/>
      <c r="E27" s="644"/>
      <c r="F27" s="644"/>
      <c r="G27" s="644"/>
      <c r="H27" s="644"/>
      <c r="I27" s="645"/>
      <c r="K27" s="634"/>
      <c r="L27" s="659"/>
      <c r="M27" s="660"/>
      <c r="N27" s="660"/>
      <c r="O27" s="660"/>
      <c r="P27" s="660"/>
      <c r="Q27" s="660"/>
      <c r="R27" s="660"/>
      <c r="S27" s="661"/>
    </row>
    <row r="28" spans="1:19">
      <c r="A28" s="632"/>
      <c r="B28" s="643"/>
      <c r="C28" s="644"/>
      <c r="D28" s="644"/>
      <c r="E28" s="644"/>
      <c r="F28" s="644"/>
      <c r="G28" s="644"/>
      <c r="H28" s="644"/>
      <c r="I28" s="645"/>
      <c r="K28" s="634"/>
      <c r="L28" s="659"/>
      <c r="M28" s="660"/>
      <c r="N28" s="660"/>
      <c r="O28" s="660"/>
      <c r="P28" s="660"/>
      <c r="Q28" s="660"/>
      <c r="R28" s="660"/>
      <c r="S28" s="661"/>
    </row>
    <row r="29" spans="1:19">
      <c r="A29" s="632"/>
      <c r="B29" s="643"/>
      <c r="C29" s="644"/>
      <c r="D29" s="644"/>
      <c r="E29" s="644"/>
      <c r="F29" s="644"/>
      <c r="G29" s="644"/>
      <c r="H29" s="644"/>
      <c r="I29" s="645"/>
      <c r="K29" s="634"/>
      <c r="L29" s="659"/>
      <c r="M29" s="660"/>
      <c r="N29" s="660"/>
      <c r="O29" s="660"/>
      <c r="P29" s="660"/>
      <c r="Q29" s="660"/>
      <c r="R29" s="660"/>
      <c r="S29" s="661"/>
    </row>
    <row r="30" spans="1:19">
      <c r="A30" s="632"/>
      <c r="B30" s="643"/>
      <c r="C30" s="644"/>
      <c r="D30" s="644"/>
      <c r="E30" s="644"/>
      <c r="F30" s="644"/>
      <c r="G30" s="644"/>
      <c r="H30" s="644"/>
      <c r="I30" s="645"/>
      <c r="K30" s="634"/>
      <c r="L30" s="659"/>
      <c r="M30" s="660"/>
      <c r="N30" s="660"/>
      <c r="O30" s="660"/>
      <c r="P30" s="660"/>
      <c r="Q30" s="660"/>
      <c r="R30" s="660"/>
      <c r="S30" s="661"/>
    </row>
    <row r="31" spans="1:19">
      <c r="A31" s="632"/>
      <c r="B31" s="643"/>
      <c r="C31" s="644"/>
      <c r="D31" s="644"/>
      <c r="E31" s="644"/>
      <c r="F31" s="644"/>
      <c r="G31" s="644"/>
      <c r="H31" s="644"/>
      <c r="I31" s="645"/>
      <c r="K31" s="634"/>
      <c r="L31" s="659"/>
      <c r="M31" s="660"/>
      <c r="N31" s="660"/>
      <c r="O31" s="660"/>
      <c r="P31" s="660"/>
      <c r="Q31" s="660"/>
      <c r="R31" s="660"/>
      <c r="S31" s="661"/>
    </row>
    <row r="32" spans="1:19">
      <c r="A32" s="632"/>
      <c r="B32" s="643"/>
      <c r="C32" s="644"/>
      <c r="D32" s="644"/>
      <c r="E32" s="644"/>
      <c r="F32" s="644"/>
      <c r="G32" s="644"/>
      <c r="H32" s="644"/>
      <c r="I32" s="645"/>
      <c r="K32" s="634"/>
      <c r="L32" s="659"/>
      <c r="M32" s="660"/>
      <c r="N32" s="660"/>
      <c r="O32" s="660"/>
      <c r="P32" s="660"/>
      <c r="Q32" s="660"/>
      <c r="R32" s="660"/>
      <c r="S32" s="661"/>
    </row>
    <row r="33" spans="1:19">
      <c r="A33" s="632"/>
      <c r="B33" s="643"/>
      <c r="C33" s="644"/>
      <c r="D33" s="644"/>
      <c r="E33" s="644"/>
      <c r="F33" s="644"/>
      <c r="G33" s="644"/>
      <c r="H33" s="644"/>
      <c r="I33" s="645"/>
      <c r="K33" s="634"/>
      <c r="L33" s="659"/>
      <c r="M33" s="660"/>
      <c r="N33" s="660"/>
      <c r="O33" s="660"/>
      <c r="P33" s="660"/>
      <c r="Q33" s="660"/>
      <c r="R33" s="660"/>
      <c r="S33" s="661"/>
    </row>
    <row r="34" spans="1:19">
      <c r="A34" s="632"/>
      <c r="B34" s="643"/>
      <c r="C34" s="644"/>
      <c r="D34" s="644"/>
      <c r="E34" s="644"/>
      <c r="F34" s="644"/>
      <c r="G34" s="644"/>
      <c r="H34" s="644"/>
      <c r="I34" s="645"/>
      <c r="K34" s="634"/>
      <c r="L34" s="659"/>
      <c r="M34" s="660"/>
      <c r="N34" s="660"/>
      <c r="O34" s="660"/>
      <c r="P34" s="660"/>
      <c r="Q34" s="660"/>
      <c r="R34" s="660"/>
      <c r="S34" s="661"/>
    </row>
    <row r="35" spans="1:19">
      <c r="A35" s="632"/>
      <c r="B35" s="643"/>
      <c r="C35" s="644"/>
      <c r="D35" s="644"/>
      <c r="E35" s="644"/>
      <c r="F35" s="644"/>
      <c r="G35" s="644"/>
      <c r="H35" s="644"/>
      <c r="I35" s="645"/>
      <c r="K35" s="634"/>
      <c r="L35" s="659"/>
      <c r="M35" s="660"/>
      <c r="N35" s="660"/>
      <c r="O35" s="660"/>
      <c r="P35" s="660"/>
      <c r="Q35" s="660"/>
      <c r="R35" s="660"/>
      <c r="S35" s="661"/>
    </row>
    <row r="36" spans="1:19">
      <c r="A36" s="632"/>
      <c r="B36" s="643"/>
      <c r="C36" s="644"/>
      <c r="D36" s="644"/>
      <c r="E36" s="644"/>
      <c r="F36" s="644"/>
      <c r="G36" s="644"/>
      <c r="H36" s="644"/>
      <c r="I36" s="645"/>
      <c r="K36" s="634"/>
      <c r="L36" s="659"/>
      <c r="M36" s="660"/>
      <c r="N36" s="660"/>
      <c r="O36" s="660"/>
      <c r="P36" s="660"/>
      <c r="Q36" s="660"/>
      <c r="R36" s="660"/>
      <c r="S36" s="661"/>
    </row>
    <row r="37" spans="1:19">
      <c r="A37" s="632"/>
      <c r="B37" s="643"/>
      <c r="C37" s="644"/>
      <c r="D37" s="644"/>
      <c r="E37" s="644"/>
      <c r="F37" s="644"/>
      <c r="G37" s="644"/>
      <c r="H37" s="644"/>
      <c r="I37" s="645"/>
      <c r="K37" s="634"/>
      <c r="L37" s="659"/>
      <c r="M37" s="660"/>
      <c r="N37" s="660"/>
      <c r="O37" s="660"/>
      <c r="P37" s="660"/>
      <c r="Q37" s="660"/>
      <c r="R37" s="660"/>
      <c r="S37" s="661"/>
    </row>
    <row r="38" spans="1:19">
      <c r="A38" s="632"/>
      <c r="B38" s="643"/>
      <c r="C38" s="644"/>
      <c r="D38" s="644"/>
      <c r="E38" s="644"/>
      <c r="F38" s="644"/>
      <c r="G38" s="644"/>
      <c r="H38" s="644"/>
      <c r="I38" s="645"/>
      <c r="K38" s="634"/>
      <c r="L38" s="659"/>
      <c r="M38" s="660"/>
      <c r="N38" s="660"/>
      <c r="O38" s="660"/>
      <c r="P38" s="660"/>
      <c r="Q38" s="660"/>
      <c r="R38" s="660"/>
      <c r="S38" s="661"/>
    </row>
    <row r="39" spans="1:19">
      <c r="A39" s="632"/>
      <c r="B39" s="643"/>
      <c r="C39" s="644"/>
      <c r="D39" s="644"/>
      <c r="E39" s="644"/>
      <c r="F39" s="644"/>
      <c r="G39" s="644"/>
      <c r="H39" s="644"/>
      <c r="I39" s="645"/>
      <c r="K39" s="634"/>
      <c r="L39" s="659"/>
      <c r="M39" s="660"/>
      <c r="N39" s="660"/>
      <c r="O39" s="660"/>
      <c r="P39" s="660"/>
      <c r="Q39" s="660"/>
      <c r="R39" s="660"/>
      <c r="S39" s="661"/>
    </row>
    <row r="40" spans="1:19">
      <c r="A40" s="632"/>
      <c r="B40" s="643"/>
      <c r="C40" s="644"/>
      <c r="D40" s="644"/>
      <c r="E40" s="644"/>
      <c r="F40" s="644"/>
      <c r="G40" s="644"/>
      <c r="H40" s="644"/>
      <c r="I40" s="645"/>
      <c r="K40" s="634"/>
      <c r="L40" s="659"/>
      <c r="M40" s="660"/>
      <c r="N40" s="660"/>
      <c r="O40" s="660"/>
      <c r="P40" s="660"/>
      <c r="Q40" s="660"/>
      <c r="R40" s="660"/>
      <c r="S40" s="661"/>
    </row>
    <row r="41" spans="1:19">
      <c r="A41" s="632"/>
      <c r="B41" s="643"/>
      <c r="C41" s="644"/>
      <c r="D41" s="644"/>
      <c r="E41" s="644"/>
      <c r="F41" s="644"/>
      <c r="G41" s="644"/>
      <c r="H41" s="644"/>
      <c r="I41" s="645"/>
      <c r="K41" s="634"/>
      <c r="L41" s="659"/>
      <c r="M41" s="660"/>
      <c r="N41" s="660"/>
      <c r="O41" s="660"/>
      <c r="P41" s="660"/>
      <c r="Q41" s="660"/>
      <c r="R41" s="660"/>
      <c r="S41" s="661"/>
    </row>
    <row r="42" spans="1:19">
      <c r="A42" s="632"/>
      <c r="B42" s="643"/>
      <c r="C42" s="644"/>
      <c r="D42" s="644"/>
      <c r="E42" s="644"/>
      <c r="F42" s="644"/>
      <c r="G42" s="644"/>
      <c r="H42" s="644"/>
      <c r="I42" s="645"/>
      <c r="K42" s="634"/>
      <c r="L42" s="659"/>
      <c r="M42" s="660"/>
      <c r="N42" s="660"/>
      <c r="O42" s="660"/>
      <c r="P42" s="660"/>
      <c r="Q42" s="660"/>
      <c r="R42" s="660"/>
      <c r="S42" s="661"/>
    </row>
    <row r="43" spans="1:19">
      <c r="A43" s="632"/>
      <c r="B43" s="643"/>
      <c r="C43" s="644"/>
      <c r="D43" s="644"/>
      <c r="E43" s="644"/>
      <c r="F43" s="644"/>
      <c r="G43" s="644"/>
      <c r="H43" s="644"/>
      <c r="I43" s="645"/>
      <c r="K43" s="634"/>
      <c r="L43" s="659"/>
      <c r="M43" s="660"/>
      <c r="N43" s="660"/>
      <c r="O43" s="660"/>
      <c r="P43" s="660"/>
      <c r="Q43" s="660"/>
      <c r="R43" s="660"/>
      <c r="S43" s="661"/>
    </row>
    <row r="44" spans="1:19">
      <c r="A44" s="632"/>
      <c r="B44" s="643"/>
      <c r="C44" s="644"/>
      <c r="D44" s="644"/>
      <c r="E44" s="644"/>
      <c r="F44" s="644"/>
      <c r="G44" s="644"/>
      <c r="H44" s="644"/>
      <c r="I44" s="645"/>
      <c r="K44" s="634"/>
      <c r="L44" s="659"/>
      <c r="M44" s="660"/>
      <c r="N44" s="660"/>
      <c r="O44" s="660"/>
      <c r="P44" s="660"/>
      <c r="Q44" s="660"/>
      <c r="R44" s="660"/>
      <c r="S44" s="661"/>
    </row>
    <row r="45" spans="1:19">
      <c r="A45" s="632"/>
      <c r="B45" s="643"/>
      <c r="C45" s="644"/>
      <c r="D45" s="644"/>
      <c r="E45" s="644"/>
      <c r="F45" s="644"/>
      <c r="G45" s="644"/>
      <c r="H45" s="644"/>
      <c r="I45" s="645"/>
      <c r="K45" s="634"/>
      <c r="L45" s="659"/>
      <c r="M45" s="660"/>
      <c r="N45" s="660"/>
      <c r="O45" s="660"/>
      <c r="P45" s="660"/>
      <c r="Q45" s="660"/>
      <c r="R45" s="660"/>
      <c r="S45" s="661"/>
    </row>
    <row r="46" spans="1:19">
      <c r="A46" s="632"/>
      <c r="B46" s="643"/>
      <c r="C46" s="644"/>
      <c r="D46" s="644"/>
      <c r="E46" s="644"/>
      <c r="F46" s="644"/>
      <c r="G46" s="644"/>
      <c r="H46" s="644"/>
      <c r="I46" s="645"/>
      <c r="K46" s="634"/>
      <c r="L46" s="659"/>
      <c r="M46" s="660"/>
      <c r="N46" s="660"/>
      <c r="O46" s="660"/>
      <c r="P46" s="660"/>
      <c r="Q46" s="660"/>
      <c r="R46" s="660"/>
      <c r="S46" s="661"/>
    </row>
    <row r="47" spans="1:19">
      <c r="A47" s="632"/>
      <c r="B47" s="643"/>
      <c r="C47" s="644"/>
      <c r="D47" s="644"/>
      <c r="E47" s="644"/>
      <c r="F47" s="644"/>
      <c r="G47" s="644"/>
      <c r="H47" s="644"/>
      <c r="I47" s="645"/>
      <c r="K47" s="634"/>
      <c r="L47" s="659"/>
      <c r="M47" s="660"/>
      <c r="N47" s="660"/>
      <c r="O47" s="660"/>
      <c r="P47" s="660"/>
      <c r="Q47" s="660"/>
      <c r="R47" s="660"/>
      <c r="S47" s="661"/>
    </row>
    <row r="48" spans="1:19">
      <c r="A48" s="632"/>
      <c r="B48" s="643"/>
      <c r="C48" s="644"/>
      <c r="D48" s="644"/>
      <c r="E48" s="644"/>
      <c r="F48" s="644"/>
      <c r="G48" s="644"/>
      <c r="H48" s="644"/>
      <c r="I48" s="645"/>
      <c r="K48" s="634"/>
      <c r="L48" s="659"/>
      <c r="M48" s="660"/>
      <c r="N48" s="660"/>
      <c r="O48" s="660"/>
      <c r="P48" s="660"/>
      <c r="Q48" s="660"/>
      <c r="R48" s="660"/>
      <c r="S48" s="661"/>
    </row>
    <row r="49" spans="1:19">
      <c r="A49" s="632"/>
      <c r="B49" s="643"/>
      <c r="C49" s="644"/>
      <c r="D49" s="644"/>
      <c r="E49" s="644"/>
      <c r="F49" s="644"/>
      <c r="G49" s="644"/>
      <c r="H49" s="644"/>
      <c r="I49" s="645"/>
      <c r="K49" s="634"/>
      <c r="L49" s="659"/>
      <c r="M49" s="660"/>
      <c r="N49" s="660"/>
      <c r="O49" s="660"/>
      <c r="P49" s="660"/>
      <c r="Q49" s="660"/>
      <c r="R49" s="660"/>
      <c r="S49" s="661"/>
    </row>
    <row r="50" spans="1:19">
      <c r="A50" s="632"/>
      <c r="B50" s="646"/>
      <c r="C50" s="647"/>
      <c r="D50" s="647"/>
      <c r="E50" s="647"/>
      <c r="F50" s="647"/>
      <c r="G50" s="647"/>
      <c r="H50" s="647"/>
      <c r="I50" s="648"/>
      <c r="K50" s="634"/>
      <c r="L50" s="662"/>
      <c r="M50" s="663"/>
      <c r="N50" s="663"/>
      <c r="O50" s="663"/>
      <c r="P50" s="663"/>
      <c r="Q50" s="663"/>
      <c r="R50" s="663"/>
      <c r="S50" s="664"/>
    </row>
    <row r="51" spans="1:19" ht="31.5" customHeight="1">
      <c r="A51" s="158" t="s">
        <v>98</v>
      </c>
      <c r="B51" s="665" t="str">
        <f>IF(ISBLANK(入力シート!D47), "", 入力シート!D47)</f>
        <v/>
      </c>
      <c r="C51" s="665"/>
      <c r="D51" s="665"/>
      <c r="E51" s="665"/>
      <c r="F51" s="665"/>
      <c r="G51" s="158" t="s">
        <v>99</v>
      </c>
      <c r="H51" s="642" t="s">
        <v>15</v>
      </c>
      <c r="I51" s="642"/>
      <c r="K51" s="60" t="s">
        <v>98</v>
      </c>
      <c r="L51" s="634" t="str">
        <f>IF(ISBLANK(入力シート!Q47),"",入力シート!Q47)</f>
        <v>△△　□□</v>
      </c>
      <c r="M51" s="634"/>
      <c r="N51" s="634"/>
      <c r="O51" s="634"/>
      <c r="P51" s="634"/>
      <c r="Q51" s="60" t="s">
        <v>99</v>
      </c>
      <c r="R51" s="655" t="s">
        <v>15</v>
      </c>
      <c r="S51" s="655"/>
    </row>
    <row r="52" spans="1:19">
      <c r="A52" s="153"/>
      <c r="B52" s="153"/>
      <c r="C52" s="153"/>
      <c r="D52" s="153"/>
      <c r="E52" s="153"/>
      <c r="F52" s="153"/>
      <c r="G52" s="153"/>
      <c r="H52" s="153"/>
      <c r="I52" s="153"/>
      <c r="K52" s="52"/>
      <c r="L52" s="52"/>
      <c r="M52" s="52"/>
      <c r="N52" s="52"/>
      <c r="O52" s="52"/>
      <c r="P52" s="52"/>
      <c r="Q52" s="52"/>
      <c r="R52" s="52"/>
      <c r="S52" s="52"/>
    </row>
    <row r="53" spans="1:19">
      <c r="A53" s="152" t="s">
        <v>89</v>
      </c>
      <c r="B53" s="152"/>
      <c r="C53" s="152"/>
      <c r="D53" s="152"/>
      <c r="E53" s="152"/>
      <c r="F53" s="152"/>
      <c r="G53" s="152"/>
      <c r="H53" s="152"/>
      <c r="I53" s="152"/>
      <c r="K53" s="46" t="s">
        <v>89</v>
      </c>
    </row>
    <row r="54" spans="1:19" ht="33" customHeight="1">
      <c r="A54" s="666" t="s">
        <v>100</v>
      </c>
      <c r="B54" s="666"/>
      <c r="C54" s="666"/>
      <c r="D54" s="666"/>
      <c r="E54" s="666"/>
      <c r="F54" s="666"/>
      <c r="G54" s="666"/>
      <c r="H54" s="666"/>
      <c r="I54" s="154"/>
      <c r="J54" s="47"/>
      <c r="K54" s="639" t="s">
        <v>100</v>
      </c>
      <c r="L54" s="639"/>
      <c r="M54" s="639"/>
      <c r="N54" s="639"/>
      <c r="O54" s="639"/>
      <c r="P54" s="639"/>
      <c r="Q54" s="639"/>
      <c r="R54" s="639"/>
      <c r="S54" s="47"/>
    </row>
    <row r="55" spans="1:19" ht="300" customHeight="1">
      <c r="A55" s="631" t="s">
        <v>144</v>
      </c>
      <c r="B55" s="632"/>
      <c r="C55" s="632"/>
      <c r="D55" s="632"/>
      <c r="E55" s="632"/>
      <c r="F55" s="632"/>
      <c r="G55" s="632"/>
      <c r="H55" s="632"/>
      <c r="I55" s="632"/>
      <c r="J55" s="47"/>
      <c r="K55" s="633" t="s">
        <v>144</v>
      </c>
      <c r="L55" s="634"/>
      <c r="M55" s="634"/>
      <c r="N55" s="634"/>
      <c r="O55" s="634"/>
      <c r="P55" s="634"/>
      <c r="Q55" s="634"/>
      <c r="R55" s="634"/>
      <c r="S55" s="634"/>
    </row>
    <row r="56" spans="1:19" ht="14.25" customHeight="1">
      <c r="A56" s="635" t="s">
        <v>101</v>
      </c>
      <c r="B56" s="635" t="s">
        <v>102</v>
      </c>
      <c r="C56" s="635"/>
      <c r="D56" s="635" t="s">
        <v>103</v>
      </c>
      <c r="E56" s="635"/>
      <c r="F56" s="635" t="s">
        <v>104</v>
      </c>
      <c r="G56" s="635"/>
      <c r="H56" s="635"/>
      <c r="I56" s="158" t="s">
        <v>105</v>
      </c>
      <c r="K56" s="634" t="s">
        <v>101</v>
      </c>
      <c r="L56" s="634" t="s">
        <v>102</v>
      </c>
      <c r="M56" s="634"/>
      <c r="N56" s="634" t="s">
        <v>103</v>
      </c>
      <c r="O56" s="634"/>
      <c r="P56" s="634" t="s">
        <v>104</v>
      </c>
      <c r="Q56" s="634"/>
      <c r="R56" s="634"/>
      <c r="S56" s="60" t="s">
        <v>105</v>
      </c>
    </row>
    <row r="57" spans="1:19" ht="25.5" customHeight="1">
      <c r="A57" s="635"/>
      <c r="B57" s="635"/>
      <c r="C57" s="635"/>
      <c r="D57" s="636" t="str">
        <f>IF(入力シート!$D$49="", "", 入力シート!$D$49)</f>
        <v/>
      </c>
      <c r="E57" s="636"/>
      <c r="F57" s="636" t="str">
        <f>IF(ISBLANK(入力シート!$C$29),"",入力シート!$C$29)</f>
        <v/>
      </c>
      <c r="G57" s="636"/>
      <c r="H57" s="636"/>
      <c r="I57" s="161"/>
      <c r="K57" s="634"/>
      <c r="L57" s="634"/>
      <c r="M57" s="634"/>
      <c r="N57" s="634" t="str">
        <f>入力シート!$Q$49</f>
        <v>△△　●●</v>
      </c>
      <c r="O57" s="634"/>
      <c r="P57" s="637" t="str">
        <f>IF(ISBLANK(入力シート!$P$29),"",入力シート!$P$29)</f>
        <v>市営住宅下湯長谷団地662号室</v>
      </c>
      <c r="Q57" s="637"/>
      <c r="R57" s="637"/>
      <c r="S57" s="50"/>
    </row>
    <row r="58" spans="1:19" ht="60" customHeight="1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19" ht="300" customHeight="1">
      <c r="A59" s="631" t="s">
        <v>144</v>
      </c>
      <c r="B59" s="632"/>
      <c r="C59" s="632"/>
      <c r="D59" s="632"/>
      <c r="E59" s="632"/>
      <c r="F59" s="632"/>
      <c r="G59" s="632"/>
      <c r="H59" s="632"/>
      <c r="I59" s="632"/>
      <c r="J59" s="47"/>
      <c r="K59" s="633" t="s">
        <v>144</v>
      </c>
      <c r="L59" s="634"/>
      <c r="M59" s="634"/>
      <c r="N59" s="634"/>
      <c r="O59" s="634"/>
      <c r="P59" s="634"/>
      <c r="Q59" s="634"/>
      <c r="R59" s="634"/>
      <c r="S59" s="634"/>
    </row>
    <row r="60" spans="1:19" ht="14.25" customHeight="1">
      <c r="A60" s="635" t="s">
        <v>106</v>
      </c>
      <c r="B60" s="635" t="s">
        <v>102</v>
      </c>
      <c r="C60" s="635"/>
      <c r="D60" s="635" t="s">
        <v>103</v>
      </c>
      <c r="E60" s="635"/>
      <c r="F60" s="635" t="s">
        <v>104</v>
      </c>
      <c r="G60" s="635"/>
      <c r="H60" s="635"/>
      <c r="I60" s="158" t="s">
        <v>105</v>
      </c>
      <c r="K60" s="634" t="s">
        <v>106</v>
      </c>
      <c r="L60" s="634" t="s">
        <v>102</v>
      </c>
      <c r="M60" s="634"/>
      <c r="N60" s="634" t="s">
        <v>103</v>
      </c>
      <c r="O60" s="634"/>
      <c r="P60" s="634" t="s">
        <v>104</v>
      </c>
      <c r="Q60" s="634"/>
      <c r="R60" s="634"/>
      <c r="S60" s="60" t="s">
        <v>105</v>
      </c>
    </row>
    <row r="61" spans="1:19" ht="25.5" customHeight="1">
      <c r="A61" s="635"/>
      <c r="B61" s="635"/>
      <c r="C61" s="635"/>
      <c r="D61" s="636" t="str">
        <f>IF(入力シート!$D$49="", "", 入力シート!$D$49)</f>
        <v/>
      </c>
      <c r="E61" s="636"/>
      <c r="F61" s="636" t="str">
        <f>IF(ISBLANK(入力シート!$C$29),"",入力シート!$C$29)</f>
        <v/>
      </c>
      <c r="G61" s="636"/>
      <c r="H61" s="636"/>
      <c r="I61" s="161"/>
      <c r="K61" s="634"/>
      <c r="L61" s="634"/>
      <c r="M61" s="634"/>
      <c r="N61" s="634" t="str">
        <f>入力シート!$Q$49</f>
        <v>△△　●●</v>
      </c>
      <c r="O61" s="634"/>
      <c r="P61" s="637" t="str">
        <f>IF(ISBLANK(入力シート!$P$29),"",入力シート!$P$29)</f>
        <v>市営住宅下湯長谷団地662号室</v>
      </c>
      <c r="Q61" s="637"/>
      <c r="R61" s="637"/>
      <c r="S61" s="50"/>
    </row>
    <row r="62" spans="1:19">
      <c r="A62" s="153"/>
      <c r="B62" s="153"/>
      <c r="C62" s="153"/>
      <c r="D62" s="153"/>
      <c r="E62" s="153"/>
      <c r="F62" s="153"/>
      <c r="G62" s="153"/>
      <c r="H62" s="153"/>
      <c r="I62" s="153"/>
      <c r="K62" s="52"/>
      <c r="L62" s="52"/>
      <c r="M62" s="52"/>
      <c r="N62" s="52"/>
      <c r="O62" s="52"/>
      <c r="P62" s="52"/>
      <c r="Q62" s="52"/>
      <c r="R62" s="52"/>
      <c r="S62" s="52"/>
    </row>
    <row r="63" spans="1:19">
      <c r="A63" s="152" t="s">
        <v>89</v>
      </c>
      <c r="B63" s="152"/>
      <c r="C63" s="152"/>
      <c r="D63" s="152"/>
      <c r="E63" s="152"/>
      <c r="F63" s="152"/>
      <c r="G63" s="152"/>
      <c r="H63" s="152"/>
      <c r="I63" s="152"/>
      <c r="K63" s="46" t="s">
        <v>89</v>
      </c>
    </row>
    <row r="64" spans="1:19" ht="33" customHeight="1">
      <c r="A64" s="638" t="s">
        <v>100</v>
      </c>
      <c r="B64" s="638"/>
      <c r="C64" s="638"/>
      <c r="D64" s="638"/>
      <c r="E64" s="638"/>
      <c r="F64" s="638"/>
      <c r="G64" s="638"/>
      <c r="H64" s="638"/>
      <c r="I64" s="154"/>
      <c r="J64" s="47"/>
      <c r="K64" s="639" t="s">
        <v>100</v>
      </c>
      <c r="L64" s="639"/>
      <c r="M64" s="639"/>
      <c r="N64" s="639"/>
      <c r="O64" s="639"/>
      <c r="P64" s="639"/>
      <c r="Q64" s="639"/>
      <c r="R64" s="639"/>
      <c r="S64" s="47"/>
    </row>
    <row r="65" spans="1:19" ht="300" customHeight="1">
      <c r="A65" s="631" t="s">
        <v>144</v>
      </c>
      <c r="B65" s="632"/>
      <c r="C65" s="632"/>
      <c r="D65" s="632"/>
      <c r="E65" s="632"/>
      <c r="F65" s="632"/>
      <c r="G65" s="632"/>
      <c r="H65" s="632"/>
      <c r="I65" s="632"/>
      <c r="J65" s="47"/>
      <c r="K65" s="633" t="s">
        <v>144</v>
      </c>
      <c r="L65" s="634"/>
      <c r="M65" s="634"/>
      <c r="N65" s="634"/>
      <c r="O65" s="634"/>
      <c r="P65" s="634"/>
      <c r="Q65" s="634"/>
      <c r="R65" s="634"/>
      <c r="S65" s="634"/>
    </row>
    <row r="66" spans="1:19" ht="14.25" customHeight="1">
      <c r="A66" s="635"/>
      <c r="B66" s="635" t="s">
        <v>102</v>
      </c>
      <c r="C66" s="635"/>
      <c r="D66" s="635" t="s">
        <v>103</v>
      </c>
      <c r="E66" s="635"/>
      <c r="F66" s="635" t="s">
        <v>104</v>
      </c>
      <c r="G66" s="635"/>
      <c r="H66" s="635"/>
      <c r="I66" s="158" t="s">
        <v>105</v>
      </c>
      <c r="K66" s="634"/>
      <c r="L66" s="634" t="s">
        <v>102</v>
      </c>
      <c r="M66" s="634"/>
      <c r="N66" s="634" t="s">
        <v>103</v>
      </c>
      <c r="O66" s="634"/>
      <c r="P66" s="634" t="s">
        <v>104</v>
      </c>
      <c r="Q66" s="634"/>
      <c r="R66" s="634"/>
      <c r="S66" s="74" t="s">
        <v>105</v>
      </c>
    </row>
    <row r="67" spans="1:19" ht="25.5" customHeight="1">
      <c r="A67" s="635"/>
      <c r="B67" s="635"/>
      <c r="C67" s="635"/>
      <c r="D67" s="636" t="str">
        <f>IF(入力シート!$D$49="", "", 入力シート!$D$49)</f>
        <v/>
      </c>
      <c r="E67" s="636"/>
      <c r="F67" s="636" t="str">
        <f>IF(ISBLANK(入力シート!$C$29),"",入力シート!$C$29)</f>
        <v/>
      </c>
      <c r="G67" s="636"/>
      <c r="H67" s="636"/>
      <c r="I67" s="161"/>
      <c r="K67" s="634"/>
      <c r="L67" s="634"/>
      <c r="M67" s="634"/>
      <c r="N67" s="634" t="str">
        <f>入力シート!$Q$49</f>
        <v>△△　●●</v>
      </c>
      <c r="O67" s="634"/>
      <c r="P67" s="637" t="str">
        <f>IF(ISBLANK(入力シート!$P$29),"",入力シート!$P$29)</f>
        <v>市営住宅下湯長谷団地662号室</v>
      </c>
      <c r="Q67" s="637"/>
      <c r="R67" s="637"/>
      <c r="S67" s="50"/>
    </row>
    <row r="68" spans="1:19" ht="60" customHeight="1">
      <c r="A68" s="152"/>
      <c r="B68" s="152"/>
      <c r="C68" s="152"/>
      <c r="D68" s="152"/>
      <c r="E68" s="152"/>
      <c r="F68" s="152"/>
      <c r="G68" s="152"/>
      <c r="H68" s="152"/>
      <c r="I68" s="152"/>
    </row>
    <row r="69" spans="1:19" ht="300" customHeight="1">
      <c r="A69" s="631" t="s">
        <v>144</v>
      </c>
      <c r="B69" s="632"/>
      <c r="C69" s="632"/>
      <c r="D69" s="632"/>
      <c r="E69" s="632"/>
      <c r="F69" s="632"/>
      <c r="G69" s="632"/>
      <c r="H69" s="632"/>
      <c r="I69" s="632"/>
      <c r="J69" s="47"/>
      <c r="K69" s="633" t="s">
        <v>144</v>
      </c>
      <c r="L69" s="634"/>
      <c r="M69" s="634"/>
      <c r="N69" s="634"/>
      <c r="O69" s="634"/>
      <c r="P69" s="634"/>
      <c r="Q69" s="634"/>
      <c r="R69" s="634"/>
      <c r="S69" s="634"/>
    </row>
    <row r="70" spans="1:19" ht="14.25" customHeight="1">
      <c r="A70" s="635"/>
      <c r="B70" s="635" t="s">
        <v>102</v>
      </c>
      <c r="C70" s="635"/>
      <c r="D70" s="635" t="s">
        <v>103</v>
      </c>
      <c r="E70" s="635"/>
      <c r="F70" s="635" t="s">
        <v>104</v>
      </c>
      <c r="G70" s="635"/>
      <c r="H70" s="635"/>
      <c r="I70" s="158" t="s">
        <v>105</v>
      </c>
      <c r="K70" s="634"/>
      <c r="L70" s="634" t="s">
        <v>102</v>
      </c>
      <c r="M70" s="634"/>
      <c r="N70" s="634" t="s">
        <v>103</v>
      </c>
      <c r="O70" s="634"/>
      <c r="P70" s="634" t="s">
        <v>104</v>
      </c>
      <c r="Q70" s="634"/>
      <c r="R70" s="634"/>
      <c r="S70" s="74" t="s">
        <v>105</v>
      </c>
    </row>
    <row r="71" spans="1:19" ht="25.5" customHeight="1">
      <c r="A71" s="635"/>
      <c r="B71" s="635"/>
      <c r="C71" s="635"/>
      <c r="D71" s="636" t="str">
        <f>IF(入力シート!$D$49="", "", 入力シート!$D$49)</f>
        <v/>
      </c>
      <c r="E71" s="636"/>
      <c r="F71" s="636" t="str">
        <f>IF(ISBLANK(入力シート!$C$29),"",入力シート!$C$29)</f>
        <v/>
      </c>
      <c r="G71" s="636"/>
      <c r="H71" s="636"/>
      <c r="I71" s="161"/>
      <c r="K71" s="634"/>
      <c r="L71" s="634"/>
      <c r="M71" s="634"/>
      <c r="N71" s="634" t="str">
        <f>入力シート!$Q$49</f>
        <v>△△　●●</v>
      </c>
      <c r="O71" s="634"/>
      <c r="P71" s="637" t="str">
        <f>IF(ISBLANK(入力シート!$P$29),"",入力シート!$P$29)</f>
        <v>市営住宅下湯長谷団地662号室</v>
      </c>
      <c r="Q71" s="637"/>
      <c r="R71" s="637"/>
      <c r="S71" s="50"/>
    </row>
    <row r="72" spans="1:19">
      <c r="A72" s="153"/>
      <c r="B72" s="153"/>
      <c r="C72" s="153"/>
      <c r="D72" s="153"/>
      <c r="E72" s="153"/>
      <c r="F72" s="153"/>
      <c r="G72" s="153"/>
      <c r="H72" s="153"/>
      <c r="I72" s="153"/>
      <c r="K72" s="52"/>
      <c r="L72" s="52"/>
      <c r="M72" s="52"/>
      <c r="N72" s="52"/>
      <c r="O72" s="52"/>
      <c r="P72" s="52"/>
      <c r="Q72" s="52"/>
      <c r="R72" s="52"/>
      <c r="S72" s="52"/>
    </row>
    <row r="73" spans="1:19">
      <c r="A73" s="152" t="s">
        <v>89</v>
      </c>
      <c r="B73" s="152"/>
      <c r="C73" s="152"/>
      <c r="D73" s="152"/>
      <c r="E73" s="152"/>
      <c r="F73" s="152"/>
      <c r="G73" s="152"/>
      <c r="H73" s="152"/>
      <c r="I73" s="152"/>
      <c r="K73" s="46" t="s">
        <v>89</v>
      </c>
    </row>
    <row r="74" spans="1:19" ht="33" customHeight="1">
      <c r="A74" s="638" t="s">
        <v>100</v>
      </c>
      <c r="B74" s="638"/>
      <c r="C74" s="638"/>
      <c r="D74" s="638"/>
      <c r="E74" s="638"/>
      <c r="F74" s="638"/>
      <c r="G74" s="638"/>
      <c r="H74" s="638"/>
      <c r="I74" s="154"/>
      <c r="J74" s="47"/>
      <c r="K74" s="639" t="s">
        <v>100</v>
      </c>
      <c r="L74" s="639"/>
      <c r="M74" s="639"/>
      <c r="N74" s="639"/>
      <c r="O74" s="639"/>
      <c r="P74" s="639"/>
      <c r="Q74" s="639"/>
      <c r="R74" s="639"/>
      <c r="S74" s="47"/>
    </row>
    <row r="75" spans="1:19" ht="300" customHeight="1">
      <c r="A75" s="631" t="s">
        <v>144</v>
      </c>
      <c r="B75" s="632"/>
      <c r="C75" s="632"/>
      <c r="D75" s="632"/>
      <c r="E75" s="632"/>
      <c r="F75" s="632"/>
      <c r="G75" s="632"/>
      <c r="H75" s="632"/>
      <c r="I75" s="632"/>
      <c r="J75" s="47"/>
      <c r="K75" s="633" t="s">
        <v>144</v>
      </c>
      <c r="L75" s="634"/>
      <c r="M75" s="634"/>
      <c r="N75" s="634"/>
      <c r="O75" s="634"/>
      <c r="P75" s="634"/>
      <c r="Q75" s="634"/>
      <c r="R75" s="634"/>
      <c r="S75" s="634"/>
    </row>
    <row r="76" spans="1:19" ht="14.25" customHeight="1">
      <c r="A76" s="635"/>
      <c r="B76" s="635" t="s">
        <v>102</v>
      </c>
      <c r="C76" s="635"/>
      <c r="D76" s="635" t="s">
        <v>103</v>
      </c>
      <c r="E76" s="635"/>
      <c r="F76" s="635" t="s">
        <v>104</v>
      </c>
      <c r="G76" s="635"/>
      <c r="H76" s="635"/>
      <c r="I76" s="158" t="s">
        <v>105</v>
      </c>
      <c r="K76" s="634"/>
      <c r="L76" s="634" t="s">
        <v>102</v>
      </c>
      <c r="M76" s="634"/>
      <c r="N76" s="634" t="s">
        <v>103</v>
      </c>
      <c r="O76" s="634"/>
      <c r="P76" s="634" t="s">
        <v>104</v>
      </c>
      <c r="Q76" s="634"/>
      <c r="R76" s="634"/>
      <c r="S76" s="74" t="s">
        <v>105</v>
      </c>
    </row>
    <row r="77" spans="1:19" ht="25.5" customHeight="1">
      <c r="A77" s="635"/>
      <c r="B77" s="635"/>
      <c r="C77" s="635"/>
      <c r="D77" s="636" t="str">
        <f>IF(入力シート!$D$49="", "", 入力シート!$D$49)</f>
        <v/>
      </c>
      <c r="E77" s="636"/>
      <c r="F77" s="636" t="str">
        <f>IF(ISBLANK(入力シート!$C$29),"",入力シート!$C$29)</f>
        <v/>
      </c>
      <c r="G77" s="636"/>
      <c r="H77" s="636"/>
      <c r="I77" s="161"/>
      <c r="K77" s="634"/>
      <c r="L77" s="634"/>
      <c r="M77" s="634"/>
      <c r="N77" s="634" t="str">
        <f>入力シート!$Q$49</f>
        <v>△△　●●</v>
      </c>
      <c r="O77" s="634"/>
      <c r="P77" s="637" t="str">
        <f>IF(ISBLANK(入力シート!$P$29),"",入力シート!$P$29)</f>
        <v>市営住宅下湯長谷団地662号室</v>
      </c>
      <c r="Q77" s="637"/>
      <c r="R77" s="637"/>
      <c r="S77" s="50"/>
    </row>
    <row r="78" spans="1:19" ht="60" customHeight="1">
      <c r="A78" s="152"/>
      <c r="B78" s="152"/>
      <c r="C78" s="152"/>
      <c r="D78" s="152"/>
      <c r="E78" s="152"/>
      <c r="F78" s="152"/>
      <c r="G78" s="152"/>
      <c r="H78" s="152"/>
      <c r="I78" s="152"/>
    </row>
    <row r="79" spans="1:19" ht="300" customHeight="1">
      <c r="A79" s="631" t="s">
        <v>144</v>
      </c>
      <c r="B79" s="632"/>
      <c r="C79" s="632"/>
      <c r="D79" s="632"/>
      <c r="E79" s="632"/>
      <c r="F79" s="632"/>
      <c r="G79" s="632"/>
      <c r="H79" s="632"/>
      <c r="I79" s="632"/>
      <c r="J79" s="47"/>
      <c r="K79" s="633" t="s">
        <v>144</v>
      </c>
      <c r="L79" s="634"/>
      <c r="M79" s="634"/>
      <c r="N79" s="634"/>
      <c r="O79" s="634"/>
      <c r="P79" s="634"/>
      <c r="Q79" s="634"/>
      <c r="R79" s="634"/>
      <c r="S79" s="634"/>
    </row>
    <row r="80" spans="1:19" ht="14.25" customHeight="1">
      <c r="A80" s="635"/>
      <c r="B80" s="635" t="s">
        <v>102</v>
      </c>
      <c r="C80" s="635"/>
      <c r="D80" s="635" t="s">
        <v>103</v>
      </c>
      <c r="E80" s="635"/>
      <c r="F80" s="635" t="s">
        <v>104</v>
      </c>
      <c r="G80" s="635"/>
      <c r="H80" s="635"/>
      <c r="I80" s="158" t="s">
        <v>105</v>
      </c>
      <c r="K80" s="634"/>
      <c r="L80" s="634" t="s">
        <v>102</v>
      </c>
      <c r="M80" s="634"/>
      <c r="N80" s="634" t="s">
        <v>103</v>
      </c>
      <c r="O80" s="634"/>
      <c r="P80" s="634" t="s">
        <v>104</v>
      </c>
      <c r="Q80" s="634"/>
      <c r="R80" s="634"/>
      <c r="S80" s="74" t="s">
        <v>105</v>
      </c>
    </row>
    <row r="81" spans="1:19" ht="25.5" customHeight="1">
      <c r="A81" s="635"/>
      <c r="B81" s="635"/>
      <c r="C81" s="635"/>
      <c r="D81" s="636" t="str">
        <f>IF(入力シート!$D$49="", "", 入力シート!$D$49)</f>
        <v/>
      </c>
      <c r="E81" s="636"/>
      <c r="F81" s="636" t="str">
        <f>IF(ISBLANK(入力シート!$C$29),"",入力シート!$C$29)</f>
        <v/>
      </c>
      <c r="G81" s="636"/>
      <c r="H81" s="636"/>
      <c r="I81" s="161"/>
      <c r="K81" s="634"/>
      <c r="L81" s="634"/>
      <c r="M81" s="634"/>
      <c r="N81" s="634" t="str">
        <f>入力シート!$Q$49</f>
        <v>△△　●●</v>
      </c>
      <c r="O81" s="634"/>
      <c r="P81" s="637" t="str">
        <f>IF(ISBLANK(入力シート!$P$29),"",入力シート!$P$29)</f>
        <v>市営住宅下湯長谷団地662号室</v>
      </c>
      <c r="Q81" s="637"/>
      <c r="R81" s="637"/>
      <c r="S81" s="50"/>
    </row>
    <row r="83" spans="1:19">
      <c r="A83" s="152" t="s">
        <v>89</v>
      </c>
      <c r="B83" s="152"/>
      <c r="C83" s="152"/>
      <c r="D83" s="152"/>
      <c r="E83" s="152"/>
      <c r="F83" s="152"/>
      <c r="G83" s="152"/>
      <c r="H83" s="152"/>
      <c r="I83" s="152"/>
      <c r="K83" s="46" t="s">
        <v>89</v>
      </c>
    </row>
    <row r="84" spans="1:19" ht="33" customHeight="1">
      <c r="A84" s="638" t="s">
        <v>100</v>
      </c>
      <c r="B84" s="638"/>
      <c r="C84" s="638"/>
      <c r="D84" s="638"/>
      <c r="E84" s="638"/>
      <c r="F84" s="638"/>
      <c r="G84" s="638"/>
      <c r="H84" s="638"/>
      <c r="I84" s="154"/>
      <c r="J84" s="47"/>
      <c r="K84" s="639" t="s">
        <v>100</v>
      </c>
      <c r="L84" s="639"/>
      <c r="M84" s="639"/>
      <c r="N84" s="639"/>
      <c r="O84" s="639"/>
      <c r="P84" s="639"/>
      <c r="Q84" s="639"/>
      <c r="R84" s="639"/>
      <c r="S84" s="47"/>
    </row>
    <row r="85" spans="1:19" ht="300" customHeight="1">
      <c r="A85" s="631" t="s">
        <v>144</v>
      </c>
      <c r="B85" s="632"/>
      <c r="C85" s="632"/>
      <c r="D85" s="632"/>
      <c r="E85" s="632"/>
      <c r="F85" s="632"/>
      <c r="G85" s="632"/>
      <c r="H85" s="632"/>
      <c r="I85" s="632"/>
      <c r="J85" s="47"/>
      <c r="K85" s="633" t="s">
        <v>144</v>
      </c>
      <c r="L85" s="634"/>
      <c r="M85" s="634"/>
      <c r="N85" s="634"/>
      <c r="O85" s="634"/>
      <c r="P85" s="634"/>
      <c r="Q85" s="634"/>
      <c r="R85" s="634"/>
      <c r="S85" s="634"/>
    </row>
    <row r="86" spans="1:19" ht="14.25" customHeight="1">
      <c r="A86" s="635"/>
      <c r="B86" s="635" t="s">
        <v>102</v>
      </c>
      <c r="C86" s="635"/>
      <c r="D86" s="635" t="s">
        <v>103</v>
      </c>
      <c r="E86" s="635"/>
      <c r="F86" s="635" t="s">
        <v>104</v>
      </c>
      <c r="G86" s="635"/>
      <c r="H86" s="635"/>
      <c r="I86" s="196" t="s">
        <v>105</v>
      </c>
      <c r="K86" s="634"/>
      <c r="L86" s="634" t="s">
        <v>102</v>
      </c>
      <c r="M86" s="634"/>
      <c r="N86" s="634" t="s">
        <v>103</v>
      </c>
      <c r="O86" s="634"/>
      <c r="P86" s="634" t="s">
        <v>104</v>
      </c>
      <c r="Q86" s="634"/>
      <c r="R86" s="634"/>
      <c r="S86" s="195" t="s">
        <v>105</v>
      </c>
    </row>
    <row r="87" spans="1:19" ht="25.5" customHeight="1">
      <c r="A87" s="635"/>
      <c r="B87" s="635"/>
      <c r="C87" s="635"/>
      <c r="D87" s="636" t="str">
        <f>IF(入力シート!$D$49="", "", 入力シート!$D$49)</f>
        <v/>
      </c>
      <c r="E87" s="636"/>
      <c r="F87" s="636" t="str">
        <f>IF(ISBLANK(入力シート!$C$29),"",入力シート!$C$29)</f>
        <v/>
      </c>
      <c r="G87" s="636"/>
      <c r="H87" s="636"/>
      <c r="I87" s="161"/>
      <c r="K87" s="634"/>
      <c r="L87" s="634"/>
      <c r="M87" s="634"/>
      <c r="N87" s="634" t="str">
        <f>入力シート!$Q$49</f>
        <v>△△　●●</v>
      </c>
      <c r="O87" s="634"/>
      <c r="P87" s="637" t="str">
        <f>IF(ISBLANK(入力シート!$P$29),"",入力シート!$P$29)</f>
        <v>市営住宅下湯長谷団地662号室</v>
      </c>
      <c r="Q87" s="637"/>
      <c r="R87" s="637"/>
      <c r="S87" s="50"/>
    </row>
    <row r="88" spans="1:19" ht="60" customHeight="1">
      <c r="A88" s="152"/>
      <c r="B88" s="152"/>
      <c r="C88" s="152"/>
      <c r="D88" s="152"/>
      <c r="E88" s="152"/>
      <c r="F88" s="152"/>
      <c r="G88" s="152"/>
      <c r="H88" s="152"/>
      <c r="I88" s="152"/>
    </row>
    <row r="89" spans="1:19" ht="300" customHeight="1">
      <c r="A89" s="631" t="s">
        <v>144</v>
      </c>
      <c r="B89" s="632"/>
      <c r="C89" s="632"/>
      <c r="D89" s="632"/>
      <c r="E89" s="632"/>
      <c r="F89" s="632"/>
      <c r="G89" s="632"/>
      <c r="H89" s="632"/>
      <c r="I89" s="632"/>
      <c r="J89" s="47"/>
      <c r="K89" s="633" t="s">
        <v>144</v>
      </c>
      <c r="L89" s="634"/>
      <c r="M89" s="634"/>
      <c r="N89" s="634"/>
      <c r="O89" s="634"/>
      <c r="P89" s="634"/>
      <c r="Q89" s="634"/>
      <c r="R89" s="634"/>
      <c r="S89" s="634"/>
    </row>
    <row r="90" spans="1:19" ht="14.25" customHeight="1">
      <c r="A90" s="635"/>
      <c r="B90" s="635" t="s">
        <v>102</v>
      </c>
      <c r="C90" s="635"/>
      <c r="D90" s="635" t="s">
        <v>103</v>
      </c>
      <c r="E90" s="635"/>
      <c r="F90" s="635" t="s">
        <v>104</v>
      </c>
      <c r="G90" s="635"/>
      <c r="H90" s="635"/>
      <c r="I90" s="196" t="s">
        <v>105</v>
      </c>
      <c r="K90" s="634"/>
      <c r="L90" s="634" t="s">
        <v>102</v>
      </c>
      <c r="M90" s="634"/>
      <c r="N90" s="634" t="s">
        <v>103</v>
      </c>
      <c r="O90" s="634"/>
      <c r="P90" s="634" t="s">
        <v>104</v>
      </c>
      <c r="Q90" s="634"/>
      <c r="R90" s="634"/>
      <c r="S90" s="195" t="s">
        <v>105</v>
      </c>
    </row>
    <row r="91" spans="1:19" ht="25.5" customHeight="1">
      <c r="A91" s="635"/>
      <c r="B91" s="635"/>
      <c r="C91" s="635"/>
      <c r="D91" s="636" t="str">
        <f>IF(入力シート!$D$49="", "", 入力シート!$D$49)</f>
        <v/>
      </c>
      <c r="E91" s="636"/>
      <c r="F91" s="636" t="str">
        <f>IF(ISBLANK(入力シート!$C$29),"",入力シート!$C$29)</f>
        <v/>
      </c>
      <c r="G91" s="636"/>
      <c r="H91" s="636"/>
      <c r="I91" s="161"/>
      <c r="K91" s="634"/>
      <c r="L91" s="634"/>
      <c r="M91" s="634"/>
      <c r="N91" s="634" t="str">
        <f>入力シート!$Q$49</f>
        <v>△△　●●</v>
      </c>
      <c r="O91" s="634"/>
      <c r="P91" s="637" t="str">
        <f>IF(ISBLANK(入力シート!$P$29),"",入力シート!$P$29)</f>
        <v>市営住宅下湯長谷団地662号室</v>
      </c>
      <c r="Q91" s="637"/>
      <c r="R91" s="637"/>
      <c r="S91" s="50"/>
    </row>
    <row r="93" spans="1:19">
      <c r="A93" s="152" t="s">
        <v>89</v>
      </c>
      <c r="B93" s="152"/>
      <c r="C93" s="152"/>
      <c r="D93" s="152"/>
      <c r="E93" s="152"/>
      <c r="F93" s="152"/>
      <c r="G93" s="152"/>
      <c r="H93" s="152"/>
      <c r="I93" s="152"/>
      <c r="K93" s="46" t="s">
        <v>89</v>
      </c>
    </row>
    <row r="94" spans="1:19" ht="33" customHeight="1">
      <c r="A94" s="638" t="s">
        <v>100</v>
      </c>
      <c r="B94" s="638"/>
      <c r="C94" s="638"/>
      <c r="D94" s="638"/>
      <c r="E94" s="638"/>
      <c r="F94" s="638"/>
      <c r="G94" s="638"/>
      <c r="H94" s="638"/>
      <c r="I94" s="154"/>
      <c r="J94" s="47"/>
      <c r="K94" s="639" t="s">
        <v>100</v>
      </c>
      <c r="L94" s="639"/>
      <c r="M94" s="639"/>
      <c r="N94" s="639"/>
      <c r="O94" s="639"/>
      <c r="P94" s="639"/>
      <c r="Q94" s="639"/>
      <c r="R94" s="639"/>
      <c r="S94" s="47"/>
    </row>
    <row r="95" spans="1:19" ht="300" customHeight="1">
      <c r="A95" s="631" t="s">
        <v>144</v>
      </c>
      <c r="B95" s="632"/>
      <c r="C95" s="632"/>
      <c r="D95" s="632"/>
      <c r="E95" s="632"/>
      <c r="F95" s="632"/>
      <c r="G95" s="632"/>
      <c r="H95" s="632"/>
      <c r="I95" s="632"/>
      <c r="J95" s="47"/>
      <c r="K95" s="633" t="s">
        <v>144</v>
      </c>
      <c r="L95" s="634"/>
      <c r="M95" s="634"/>
      <c r="N95" s="634"/>
      <c r="O95" s="634"/>
      <c r="P95" s="634"/>
      <c r="Q95" s="634"/>
      <c r="R95" s="634"/>
      <c r="S95" s="634"/>
    </row>
    <row r="96" spans="1:19" ht="14.25" customHeight="1">
      <c r="A96" s="635"/>
      <c r="B96" s="635" t="s">
        <v>102</v>
      </c>
      <c r="C96" s="635"/>
      <c r="D96" s="635" t="s">
        <v>103</v>
      </c>
      <c r="E96" s="635"/>
      <c r="F96" s="635" t="s">
        <v>104</v>
      </c>
      <c r="G96" s="635"/>
      <c r="H96" s="635"/>
      <c r="I96" s="196" t="s">
        <v>105</v>
      </c>
      <c r="K96" s="634"/>
      <c r="L96" s="634" t="s">
        <v>102</v>
      </c>
      <c r="M96" s="634"/>
      <c r="N96" s="634" t="s">
        <v>103</v>
      </c>
      <c r="O96" s="634"/>
      <c r="P96" s="634" t="s">
        <v>104</v>
      </c>
      <c r="Q96" s="634"/>
      <c r="R96" s="634"/>
      <c r="S96" s="195" t="s">
        <v>105</v>
      </c>
    </row>
    <row r="97" spans="1:19" ht="25.5" customHeight="1">
      <c r="A97" s="635"/>
      <c r="B97" s="635"/>
      <c r="C97" s="635"/>
      <c r="D97" s="636" t="str">
        <f>IF(入力シート!$D$49="", "", 入力シート!$D$49)</f>
        <v/>
      </c>
      <c r="E97" s="636"/>
      <c r="F97" s="636" t="str">
        <f>IF(ISBLANK(入力シート!$C$29),"",入力シート!$C$29)</f>
        <v/>
      </c>
      <c r="G97" s="636"/>
      <c r="H97" s="636"/>
      <c r="I97" s="161"/>
      <c r="K97" s="634"/>
      <c r="L97" s="634"/>
      <c r="M97" s="634"/>
      <c r="N97" s="634" t="str">
        <f>入力シート!$Q$49</f>
        <v>△△　●●</v>
      </c>
      <c r="O97" s="634"/>
      <c r="P97" s="637" t="str">
        <f>IF(ISBLANK(入力シート!$P$29),"",入力シート!$P$29)</f>
        <v>市営住宅下湯長谷団地662号室</v>
      </c>
      <c r="Q97" s="637"/>
      <c r="R97" s="637"/>
      <c r="S97" s="50"/>
    </row>
    <row r="98" spans="1:19" ht="60" customHeight="1">
      <c r="A98" s="152"/>
      <c r="B98" s="152"/>
      <c r="C98" s="152"/>
      <c r="D98" s="152"/>
      <c r="E98" s="152"/>
      <c r="F98" s="152"/>
      <c r="G98" s="152"/>
      <c r="H98" s="152"/>
      <c r="I98" s="152"/>
    </row>
    <row r="99" spans="1:19" ht="300" customHeight="1">
      <c r="A99" s="631" t="s">
        <v>144</v>
      </c>
      <c r="B99" s="632"/>
      <c r="C99" s="632"/>
      <c r="D99" s="632"/>
      <c r="E99" s="632"/>
      <c r="F99" s="632"/>
      <c r="G99" s="632"/>
      <c r="H99" s="632"/>
      <c r="I99" s="632"/>
      <c r="J99" s="47"/>
      <c r="K99" s="633" t="s">
        <v>144</v>
      </c>
      <c r="L99" s="634"/>
      <c r="M99" s="634"/>
      <c r="N99" s="634"/>
      <c r="O99" s="634"/>
      <c r="P99" s="634"/>
      <c r="Q99" s="634"/>
      <c r="R99" s="634"/>
      <c r="S99" s="634"/>
    </row>
    <row r="100" spans="1:19" ht="14.25" customHeight="1">
      <c r="A100" s="635"/>
      <c r="B100" s="635" t="s">
        <v>102</v>
      </c>
      <c r="C100" s="635"/>
      <c r="D100" s="635" t="s">
        <v>103</v>
      </c>
      <c r="E100" s="635"/>
      <c r="F100" s="635" t="s">
        <v>104</v>
      </c>
      <c r="G100" s="635"/>
      <c r="H100" s="635"/>
      <c r="I100" s="196" t="s">
        <v>105</v>
      </c>
      <c r="K100" s="634"/>
      <c r="L100" s="634" t="s">
        <v>102</v>
      </c>
      <c r="M100" s="634"/>
      <c r="N100" s="634" t="s">
        <v>103</v>
      </c>
      <c r="O100" s="634"/>
      <c r="P100" s="634" t="s">
        <v>104</v>
      </c>
      <c r="Q100" s="634"/>
      <c r="R100" s="634"/>
      <c r="S100" s="195" t="s">
        <v>105</v>
      </c>
    </row>
    <row r="101" spans="1:19" ht="25.5" customHeight="1">
      <c r="A101" s="635"/>
      <c r="B101" s="635"/>
      <c r="C101" s="635"/>
      <c r="D101" s="636" t="str">
        <f>IF(入力シート!$D$49="", "", 入力シート!$D$49)</f>
        <v/>
      </c>
      <c r="E101" s="636"/>
      <c r="F101" s="636" t="str">
        <f>IF(ISBLANK(入力シート!$C$29),"",入力シート!$C$29)</f>
        <v/>
      </c>
      <c r="G101" s="636"/>
      <c r="H101" s="636"/>
      <c r="I101" s="161"/>
      <c r="K101" s="634"/>
      <c r="L101" s="634"/>
      <c r="M101" s="634"/>
      <c r="N101" s="634" t="str">
        <f>入力シート!$Q$49</f>
        <v>△△　●●</v>
      </c>
      <c r="O101" s="634"/>
      <c r="P101" s="637" t="str">
        <f>IF(ISBLANK(入力シート!$P$29),"",入力シート!$P$29)</f>
        <v>市営住宅下湯長谷団地662号室</v>
      </c>
      <c r="Q101" s="637"/>
      <c r="R101" s="637"/>
      <c r="S101" s="50"/>
    </row>
  </sheetData>
  <mergeCells count="234">
    <mergeCell ref="K59:S59"/>
    <mergeCell ref="K60:K61"/>
    <mergeCell ref="L60:M60"/>
    <mergeCell ref="N60:O60"/>
    <mergeCell ref="P60:R60"/>
    <mergeCell ref="L61:M61"/>
    <mergeCell ref="N61:O61"/>
    <mergeCell ref="P61:R61"/>
    <mergeCell ref="L43:S44"/>
    <mergeCell ref="L45:S46"/>
    <mergeCell ref="L47:S48"/>
    <mergeCell ref="L49:S50"/>
    <mergeCell ref="L51:P51"/>
    <mergeCell ref="R51:S51"/>
    <mergeCell ref="K54:R54"/>
    <mergeCell ref="K55:S55"/>
    <mergeCell ref="K56:K57"/>
    <mergeCell ref="L56:M56"/>
    <mergeCell ref="N56:O56"/>
    <mergeCell ref="P56:R56"/>
    <mergeCell ref="L57:M57"/>
    <mergeCell ref="N57:O57"/>
    <mergeCell ref="P57:R57"/>
    <mergeCell ref="L25:S26"/>
    <mergeCell ref="L27:S28"/>
    <mergeCell ref="L29:S30"/>
    <mergeCell ref="L31:S32"/>
    <mergeCell ref="L33:S34"/>
    <mergeCell ref="L35:S36"/>
    <mergeCell ref="L37:S38"/>
    <mergeCell ref="L39:S40"/>
    <mergeCell ref="L41:S42"/>
    <mergeCell ref="A60:A61"/>
    <mergeCell ref="B60:C60"/>
    <mergeCell ref="D60:E60"/>
    <mergeCell ref="F60:H60"/>
    <mergeCell ref="B61:C61"/>
    <mergeCell ref="D61:E61"/>
    <mergeCell ref="F61:H61"/>
    <mergeCell ref="K2:S2"/>
    <mergeCell ref="R3:S3"/>
    <mergeCell ref="N4:P4"/>
    <mergeCell ref="R4:S4"/>
    <mergeCell ref="N5:P5"/>
    <mergeCell ref="R5:S5"/>
    <mergeCell ref="L6:S6"/>
    <mergeCell ref="K7:K50"/>
    <mergeCell ref="L7:S8"/>
    <mergeCell ref="L9:S10"/>
    <mergeCell ref="L11:S12"/>
    <mergeCell ref="L13:S14"/>
    <mergeCell ref="L15:S16"/>
    <mergeCell ref="L17:S18"/>
    <mergeCell ref="L19:S20"/>
    <mergeCell ref="L21:S22"/>
    <mergeCell ref="L23:S24"/>
    <mergeCell ref="A55:I55"/>
    <mergeCell ref="A56:A57"/>
    <mergeCell ref="B56:C56"/>
    <mergeCell ref="D56:E56"/>
    <mergeCell ref="F56:H56"/>
    <mergeCell ref="B57:C57"/>
    <mergeCell ref="D57:E57"/>
    <mergeCell ref="F57:H57"/>
    <mergeCell ref="A59:I59"/>
    <mergeCell ref="B51:F51"/>
    <mergeCell ref="H51:I51"/>
    <mergeCell ref="A54:H54"/>
    <mergeCell ref="B37:I38"/>
    <mergeCell ref="B39:I40"/>
    <mergeCell ref="B41:I42"/>
    <mergeCell ref="B21:I22"/>
    <mergeCell ref="B23:I24"/>
    <mergeCell ref="B25:I26"/>
    <mergeCell ref="B33:I34"/>
    <mergeCell ref="B35:I36"/>
    <mergeCell ref="A2:I2"/>
    <mergeCell ref="H3:I3"/>
    <mergeCell ref="D4:F4"/>
    <mergeCell ref="H4:I4"/>
    <mergeCell ref="D5:F5"/>
    <mergeCell ref="H5:I5"/>
    <mergeCell ref="B6:I6"/>
    <mergeCell ref="A7:A50"/>
    <mergeCell ref="B27:I28"/>
    <mergeCell ref="B29:I30"/>
    <mergeCell ref="B31:I32"/>
    <mergeCell ref="B43:I44"/>
    <mergeCell ref="B45:I46"/>
    <mergeCell ref="B47:I48"/>
    <mergeCell ref="B49:I50"/>
    <mergeCell ref="B7:I8"/>
    <mergeCell ref="B9:I10"/>
    <mergeCell ref="B11:I12"/>
    <mergeCell ref="B13:I14"/>
    <mergeCell ref="B15:I16"/>
    <mergeCell ref="B17:I18"/>
    <mergeCell ref="B19:I20"/>
    <mergeCell ref="A64:H64"/>
    <mergeCell ref="K64:R64"/>
    <mergeCell ref="A65:I65"/>
    <mergeCell ref="K65:S65"/>
    <mergeCell ref="A66:A67"/>
    <mergeCell ref="B66:C66"/>
    <mergeCell ref="D66:E66"/>
    <mergeCell ref="F66:H66"/>
    <mergeCell ref="K66:K67"/>
    <mergeCell ref="L66:M66"/>
    <mergeCell ref="N66:O66"/>
    <mergeCell ref="P66:R66"/>
    <mergeCell ref="B67:C67"/>
    <mergeCell ref="D67:E67"/>
    <mergeCell ref="F67:H67"/>
    <mergeCell ref="L67:M67"/>
    <mergeCell ref="N67:O67"/>
    <mergeCell ref="P67:R67"/>
    <mergeCell ref="A69:I69"/>
    <mergeCell ref="K69:S69"/>
    <mergeCell ref="A70:A71"/>
    <mergeCell ref="B70:C70"/>
    <mergeCell ref="D70:E70"/>
    <mergeCell ref="F70:H70"/>
    <mergeCell ref="K70:K71"/>
    <mergeCell ref="L70:M70"/>
    <mergeCell ref="N70:O70"/>
    <mergeCell ref="P70:R70"/>
    <mergeCell ref="B71:C71"/>
    <mergeCell ref="D71:E71"/>
    <mergeCell ref="F71:H71"/>
    <mergeCell ref="L71:M71"/>
    <mergeCell ref="A76:A77"/>
    <mergeCell ref="B76:C76"/>
    <mergeCell ref="D76:E76"/>
    <mergeCell ref="F76:H76"/>
    <mergeCell ref="K76:K77"/>
    <mergeCell ref="N71:O71"/>
    <mergeCell ref="P71:R71"/>
    <mergeCell ref="A74:H74"/>
    <mergeCell ref="K74:R74"/>
    <mergeCell ref="A75:I75"/>
    <mergeCell ref="K75:S75"/>
    <mergeCell ref="L76:M76"/>
    <mergeCell ref="N76:O76"/>
    <mergeCell ref="P76:R76"/>
    <mergeCell ref="B77:C77"/>
    <mergeCell ref="D77:E77"/>
    <mergeCell ref="F77:H77"/>
    <mergeCell ref="L77:M77"/>
    <mergeCell ref="N77:O77"/>
    <mergeCell ref="P77:R77"/>
    <mergeCell ref="A79:I79"/>
    <mergeCell ref="K79:S79"/>
    <mergeCell ref="A80:A81"/>
    <mergeCell ref="B80:C80"/>
    <mergeCell ref="D80:E80"/>
    <mergeCell ref="F80:H80"/>
    <mergeCell ref="K80:K81"/>
    <mergeCell ref="L80:M80"/>
    <mergeCell ref="N80:O80"/>
    <mergeCell ref="P80:R80"/>
    <mergeCell ref="B81:C81"/>
    <mergeCell ref="D81:E81"/>
    <mergeCell ref="F81:H81"/>
    <mergeCell ref="L81:M81"/>
    <mergeCell ref="N81:O81"/>
    <mergeCell ref="P81:R81"/>
    <mergeCell ref="A84:H84"/>
    <mergeCell ref="K84:R84"/>
    <mergeCell ref="A85:I85"/>
    <mergeCell ref="K85:S85"/>
    <mergeCell ref="A86:A87"/>
    <mergeCell ref="B86:C86"/>
    <mergeCell ref="D86:E86"/>
    <mergeCell ref="F86:H86"/>
    <mergeCell ref="K86:K87"/>
    <mergeCell ref="L86:M86"/>
    <mergeCell ref="N86:O86"/>
    <mergeCell ref="P86:R86"/>
    <mergeCell ref="B87:C87"/>
    <mergeCell ref="D87:E87"/>
    <mergeCell ref="F87:H87"/>
    <mergeCell ref="L87:M87"/>
    <mergeCell ref="N87:O87"/>
    <mergeCell ref="P87:R87"/>
    <mergeCell ref="A89:I89"/>
    <mergeCell ref="K89:S89"/>
    <mergeCell ref="A90:A91"/>
    <mergeCell ref="B90:C90"/>
    <mergeCell ref="D90:E90"/>
    <mergeCell ref="F90:H90"/>
    <mergeCell ref="K90:K91"/>
    <mergeCell ref="L90:M90"/>
    <mergeCell ref="N90:O90"/>
    <mergeCell ref="P90:R90"/>
    <mergeCell ref="B91:C91"/>
    <mergeCell ref="D91:E91"/>
    <mergeCell ref="F91:H91"/>
    <mergeCell ref="L91:M91"/>
    <mergeCell ref="N91:O91"/>
    <mergeCell ref="P91:R91"/>
    <mergeCell ref="A94:H94"/>
    <mergeCell ref="K94:R94"/>
    <mergeCell ref="A95:I95"/>
    <mergeCell ref="K95:S95"/>
    <mergeCell ref="A96:A97"/>
    <mergeCell ref="B96:C96"/>
    <mergeCell ref="D96:E96"/>
    <mergeCell ref="F96:H96"/>
    <mergeCell ref="K96:K97"/>
    <mergeCell ref="L96:M96"/>
    <mergeCell ref="N96:O96"/>
    <mergeCell ref="P96:R96"/>
    <mergeCell ref="B97:C97"/>
    <mergeCell ref="D97:E97"/>
    <mergeCell ref="F97:H97"/>
    <mergeCell ref="L97:M97"/>
    <mergeCell ref="N97:O97"/>
    <mergeCell ref="P97:R97"/>
    <mergeCell ref="A99:I99"/>
    <mergeCell ref="K99:S99"/>
    <mergeCell ref="A100:A101"/>
    <mergeCell ref="B100:C100"/>
    <mergeCell ref="D100:E100"/>
    <mergeCell ref="F100:H100"/>
    <mergeCell ref="K100:K101"/>
    <mergeCell ref="L100:M100"/>
    <mergeCell ref="N100:O100"/>
    <mergeCell ref="P100:R100"/>
    <mergeCell ref="B101:C101"/>
    <mergeCell ref="D101:E101"/>
    <mergeCell ref="F101:H101"/>
    <mergeCell ref="L101:M101"/>
    <mergeCell ref="N101:O101"/>
    <mergeCell ref="P101:R101"/>
  </mergeCells>
  <phoneticPr fontId="5"/>
  <pageMargins left="0.94488188976377963" right="0.70866141732283472" top="0.78740157480314965" bottom="0.74803149606299213" header="0.31496062992125984" footer="0.31496062992125984"/>
  <pageSetup paperSize="9" scale="97" orientation="portrait" r:id="rId1"/>
  <rowBreaks count="3" manualBreakCount="3">
    <brk id="52" max="8" man="1"/>
    <brk id="62" max="8" man="1"/>
    <brk id="72" max="8" man="1"/>
  </rowBreaks>
  <colBreaks count="1" manualBreakCount="1">
    <brk id="9" max="6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更新履歴</vt:lpstr>
      <vt:lpstr>A票　1</vt:lpstr>
      <vt:lpstr>入力シート</vt:lpstr>
      <vt:lpstr>B票　1</vt:lpstr>
      <vt:lpstr>しゅん工届</vt:lpstr>
      <vt:lpstr>請負請書</vt:lpstr>
      <vt:lpstr>（様式２）工事完了調書①</vt:lpstr>
      <vt:lpstr>（様式２）工事完了調書②</vt:lpstr>
      <vt:lpstr>（様式２）工事完了調書③</vt:lpstr>
      <vt:lpstr>（様式２）工事完了調書④</vt:lpstr>
      <vt:lpstr>（様式２）工事完了調書⑤</vt:lpstr>
      <vt:lpstr>（様式２）工事完了調書⑥</vt:lpstr>
      <vt:lpstr>（様式２）工事完了調書⑦</vt:lpstr>
      <vt:lpstr>（様式２）工事完了調書⑧</vt:lpstr>
      <vt:lpstr>（様式２）工事完了調書⑨</vt:lpstr>
      <vt:lpstr>（様式２）工事完了調書⑩</vt:lpstr>
      <vt:lpstr>'（様式２）工事完了調書①'!Print_Area</vt:lpstr>
      <vt:lpstr>'（様式２）工事完了調書②'!Print_Area</vt:lpstr>
      <vt:lpstr>'（様式２）工事完了調書③'!Print_Area</vt:lpstr>
      <vt:lpstr>'（様式２）工事完了調書④'!Print_Area</vt:lpstr>
      <vt:lpstr>'（様式２）工事完了調書⑤'!Print_Area</vt:lpstr>
      <vt:lpstr>'（様式２）工事完了調書⑥'!Print_Area</vt:lpstr>
      <vt:lpstr>'（様式２）工事完了調書⑦'!Print_Area</vt:lpstr>
      <vt:lpstr>'（様式２）工事完了調書⑧'!Print_Area</vt:lpstr>
      <vt:lpstr>'（様式２）工事完了調書⑨'!Print_Area</vt:lpstr>
      <vt:lpstr>'（様式２）工事完了調書⑩'!Print_Area</vt:lpstr>
      <vt:lpstr>'A票　1'!Print_Area</vt:lpstr>
      <vt:lpstr>'B票　1'!Print_Area</vt:lpstr>
      <vt:lpstr>しゅん工届!Print_Area</vt:lpstr>
      <vt:lpstr>請負請書!Print_Area</vt:lpstr>
      <vt:lpstr>入力シート!Print_Area</vt:lpstr>
    </vt:vector>
  </TitlesOfParts>
  <Company>いわき市水道局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住宅管理センター</dc:creator>
  <cp:lastModifiedBy>a-mogaki</cp:lastModifiedBy>
  <cp:lastPrinted>2024-02-05T02:52:18Z</cp:lastPrinted>
  <dcterms:created xsi:type="dcterms:W3CDTF">2008-06-26T06:09:46Z</dcterms:created>
  <dcterms:modified xsi:type="dcterms:W3CDTF">2024-02-05T03:01:04Z</dcterms:modified>
</cp:coreProperties>
</file>